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https://lotsveraendert.sharepoint.com/sites/LotsGmbH/Freigegebene Dokumente/Kundenprojekte/01_Laufende Projekte/Stadt Köln OWA/03_Bild, Bewegtbild, Visualisierungen, Design/11_Varianten/Varianten Innenstadt unterirdisch/"/>
    </mc:Choice>
  </mc:AlternateContent>
  <xr:revisionPtr revIDLastSave="10" documentId="11_A87E4184B87AEC4FFA1FF65F1B4E362CABA70037" xr6:coauthVersionLast="47" xr6:coauthVersionMax="47" xr10:uidLastSave="{E9CCF9ED-20FE-7140-92E2-EBB075F03D17}"/>
  <workbookProtection workbookAlgorithmName="SHA-512" workbookHashValue="6ayZgvwlBbSsUlYidphxM2Maqf9zsrseKrgM05QNSefVifOorq9ujmqGgl+GWnTZtm6Rk/pQMc0MVFP752qLGA==" workbookSaltValue="4Cz21WGGauiCKc9aJ1l+zQ==" workbookSpinCount="100000" lockStructure="1"/>
  <bookViews>
    <workbookView xWindow="8700" yWindow="500" windowWidth="39640" windowHeight="22320" tabRatio="815" activeTab="8" xr2:uid="{00000000-000D-0000-FFFF-FFFF00000000}"/>
  </bookViews>
  <sheets>
    <sheet name="Heumarkt" sheetId="22" r:id="rId1"/>
    <sheet name="Cäcilienstraße" sheetId="23" r:id="rId2"/>
    <sheet name="Neumarkt" sheetId="21" r:id="rId3"/>
    <sheet name="Hahnenstraße" sheetId="26" r:id="rId4"/>
    <sheet name="Rudolfplatz" sheetId="24" r:id="rId5"/>
    <sheet name="Moltkestraße" sheetId="25" r:id="rId6"/>
    <sheet name="Richard-Wagner-Straße" sheetId="27" r:id="rId7"/>
    <sheet name="Aachener Weiher" sheetId="28" r:id="rId8"/>
    <sheet name="Szenarien" sheetId="19" r:id="rId9"/>
  </sheets>
  <definedNames>
    <definedName name="_xlnm._FilterDatabase" localSheetId="8" hidden="1">Szenarien!$A$5:$E$115</definedName>
    <definedName name="_xlnm.Print_Area" localSheetId="7">'Aachener Weiher'!$A$1:$J$124</definedName>
    <definedName name="_xlnm.Print_Area" localSheetId="1">Cäcilienstraße!$A$1:$L$126</definedName>
    <definedName name="_xlnm.Print_Area" localSheetId="3">Hahnenstraße!$A$1:$F$124</definedName>
    <definedName name="_xlnm.Print_Area" localSheetId="0">Heumarkt!$A$1:$J$130</definedName>
    <definedName name="_xlnm.Print_Area" localSheetId="5">Moltkestraße!$A$1:$J$124</definedName>
    <definedName name="_xlnm.Print_Area" localSheetId="2">Neumarkt!$A$1:$P$126</definedName>
    <definedName name="_xlnm.Print_Area" localSheetId="6">'Richard-Wagner-Straße'!$A$1:$J$124</definedName>
    <definedName name="_xlnm.Print_Area" localSheetId="4">Rudolfplatz!$A$1:$H$124</definedName>
    <definedName name="_xlnm.Print_Area" localSheetId="8">Szenarien!$A$1:$BB$143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13" i="25" l="1"/>
  <c r="K113" i="23"/>
  <c r="I113" i="23"/>
  <c r="I113" i="22"/>
  <c r="G113" i="22"/>
  <c r="AH111" i="19" l="1"/>
  <c r="AH108" i="19"/>
  <c r="AH105" i="19"/>
  <c r="AH102" i="19"/>
  <c r="AH99" i="19"/>
  <c r="AH96" i="19"/>
  <c r="AH93" i="19"/>
  <c r="AH90" i="19"/>
  <c r="AH87" i="19"/>
  <c r="AH84" i="19"/>
  <c r="AH81" i="19"/>
  <c r="AH78" i="19"/>
  <c r="AH75" i="19"/>
  <c r="AH72" i="19"/>
  <c r="AH69" i="19"/>
  <c r="AH66" i="19"/>
  <c r="AH63" i="19"/>
  <c r="AH60" i="19"/>
  <c r="AH57" i="19"/>
  <c r="AH54" i="19"/>
  <c r="AH42" i="19"/>
  <c r="AH51" i="19"/>
  <c r="AH48" i="19"/>
  <c r="AH45" i="19"/>
  <c r="AH39" i="19"/>
  <c r="AH36" i="19"/>
  <c r="AH33" i="19"/>
  <c r="AH30" i="19"/>
  <c r="AH27" i="19"/>
  <c r="AH24" i="19"/>
  <c r="AH21" i="19"/>
  <c r="AH18" i="19"/>
  <c r="AH15" i="19"/>
  <c r="AH12" i="19"/>
  <c r="AH9" i="19"/>
  <c r="AH6" i="19"/>
  <c r="AG111" i="19"/>
  <c r="AG108" i="19"/>
  <c r="AG105" i="19"/>
  <c r="AG102" i="19"/>
  <c r="AG99" i="19"/>
  <c r="AG96" i="19"/>
  <c r="AG93" i="19"/>
  <c r="AG90" i="19"/>
  <c r="AG87" i="19"/>
  <c r="AG84" i="19"/>
  <c r="AG81" i="19"/>
  <c r="AG78" i="19"/>
  <c r="AG75" i="19"/>
  <c r="AG72" i="19"/>
  <c r="AG69" i="19"/>
  <c r="AG66" i="19"/>
  <c r="AG63" i="19"/>
  <c r="AG60" i="19"/>
  <c r="AG57" i="19"/>
  <c r="AG54" i="19"/>
  <c r="AG51" i="19"/>
  <c r="AG48" i="19"/>
  <c r="AG45" i="19"/>
  <c r="AG42" i="19"/>
  <c r="AG39" i="19"/>
  <c r="AG36" i="19"/>
  <c r="AG33" i="19"/>
  <c r="AG30" i="19"/>
  <c r="AG27" i="19"/>
  <c r="AG24" i="19"/>
  <c r="AG21" i="19"/>
  <c r="AG18" i="19"/>
  <c r="AG15" i="19"/>
  <c r="AG12" i="19"/>
  <c r="AG9" i="19"/>
  <c r="AG6" i="19"/>
  <c r="AA111" i="19"/>
  <c r="AA108" i="19"/>
  <c r="AA105" i="19"/>
  <c r="AA102" i="19"/>
  <c r="AA99" i="19"/>
  <c r="AA96" i="19"/>
  <c r="AA93" i="19"/>
  <c r="AA90" i="19"/>
  <c r="AA87" i="19"/>
  <c r="AA84" i="19"/>
  <c r="AA81" i="19"/>
  <c r="AA78" i="19"/>
  <c r="AA75" i="19"/>
  <c r="AA72" i="19"/>
  <c r="AA69" i="19"/>
  <c r="AA66" i="19"/>
  <c r="AA63" i="19"/>
  <c r="AA60" i="19"/>
  <c r="AA57" i="19"/>
  <c r="AA54" i="19"/>
  <c r="AA51" i="19"/>
  <c r="AA48" i="19"/>
  <c r="AA45" i="19"/>
  <c r="AA42" i="19"/>
  <c r="AA39" i="19"/>
  <c r="AA36" i="19"/>
  <c r="AA33" i="19"/>
  <c r="AA30" i="19"/>
  <c r="AA27" i="19"/>
  <c r="AA24" i="19"/>
  <c r="AA21" i="19"/>
  <c r="AA18" i="19"/>
  <c r="AA15" i="19"/>
  <c r="AA12" i="19"/>
  <c r="AA9" i="19"/>
  <c r="AA6" i="19"/>
  <c r="Y6" i="19"/>
  <c r="Z6" i="19"/>
  <c r="U111" i="19"/>
  <c r="U108" i="19"/>
  <c r="U105" i="19"/>
  <c r="U102" i="19"/>
  <c r="U99" i="19"/>
  <c r="U96" i="19"/>
  <c r="U93" i="19"/>
  <c r="U90" i="19"/>
  <c r="U87" i="19"/>
  <c r="U84" i="19"/>
  <c r="U81" i="19"/>
  <c r="U78" i="19"/>
  <c r="U75" i="19"/>
  <c r="U72" i="19"/>
  <c r="U69" i="19"/>
  <c r="U66" i="19"/>
  <c r="U63" i="19"/>
  <c r="U60" i="19"/>
  <c r="U54" i="19"/>
  <c r="U51" i="19"/>
  <c r="U48" i="19"/>
  <c r="U45" i="19"/>
  <c r="U42" i="19"/>
  <c r="U39" i="19"/>
  <c r="U36" i="19"/>
  <c r="U33" i="19"/>
  <c r="U30" i="19"/>
  <c r="U27" i="19"/>
  <c r="U24" i="19"/>
  <c r="U21" i="19"/>
  <c r="U15" i="19"/>
  <c r="U12" i="19"/>
  <c r="U9" i="19"/>
  <c r="U6" i="19"/>
  <c r="T111" i="19"/>
  <c r="T108" i="19"/>
  <c r="T105" i="19"/>
  <c r="T102" i="19"/>
  <c r="T99" i="19"/>
  <c r="T96" i="19"/>
  <c r="T93" i="19"/>
  <c r="T90" i="19"/>
  <c r="T87" i="19"/>
  <c r="T84" i="19"/>
  <c r="T81" i="19"/>
  <c r="T78" i="19"/>
  <c r="T75" i="19"/>
  <c r="T72" i="19"/>
  <c r="T69" i="19"/>
  <c r="T66" i="19"/>
  <c r="T63" i="19"/>
  <c r="T60" i="19"/>
  <c r="T57" i="19"/>
  <c r="T54" i="19"/>
  <c r="T42" i="19"/>
  <c r="T45" i="19"/>
  <c r="T48" i="19"/>
  <c r="T51" i="19"/>
  <c r="T39" i="19"/>
  <c r="T36" i="19"/>
  <c r="T33" i="19"/>
  <c r="T30" i="19"/>
  <c r="T27" i="19"/>
  <c r="T24" i="19"/>
  <c r="T21" i="19"/>
  <c r="T6" i="19"/>
  <c r="T9" i="19"/>
  <c r="T12" i="19"/>
  <c r="T15" i="19"/>
  <c r="U18" i="19"/>
  <c r="T18" i="19"/>
  <c r="C106" i="28"/>
  <c r="C100" i="28"/>
  <c r="C88" i="28"/>
  <c r="C79" i="28"/>
  <c r="C73" i="28"/>
  <c r="C61" i="28"/>
  <c r="C49" i="28"/>
  <c r="C40" i="28"/>
  <c r="C19" i="28"/>
  <c r="C4" i="28"/>
  <c r="C106" i="27"/>
  <c r="C100" i="27"/>
  <c r="C88" i="27"/>
  <c r="C79" i="27"/>
  <c r="C73" i="27"/>
  <c r="C61" i="27"/>
  <c r="C49" i="27"/>
  <c r="C40" i="27"/>
  <c r="C19" i="27"/>
  <c r="C4" i="27"/>
  <c r="C106" i="25"/>
  <c r="C100" i="25"/>
  <c r="C88" i="25"/>
  <c r="C79" i="25"/>
  <c r="C73" i="25"/>
  <c r="C61" i="25"/>
  <c r="C49" i="25"/>
  <c r="C40" i="25"/>
  <c r="C19" i="25"/>
  <c r="C4" i="25"/>
  <c r="C106" i="24"/>
  <c r="C100" i="24"/>
  <c r="C88" i="24"/>
  <c r="C79" i="24"/>
  <c r="C73" i="24"/>
  <c r="C61" i="24"/>
  <c r="C49" i="24"/>
  <c r="C40" i="24"/>
  <c r="C19" i="24"/>
  <c r="C4" i="24"/>
  <c r="C106" i="26"/>
  <c r="C100" i="26"/>
  <c r="C88" i="26"/>
  <c r="C79" i="26"/>
  <c r="C73" i="26"/>
  <c r="C61" i="26"/>
  <c r="C49" i="26"/>
  <c r="C40" i="26"/>
  <c r="C19" i="26"/>
  <c r="C4" i="26"/>
  <c r="C106" i="21"/>
  <c r="C100" i="21"/>
  <c r="C88" i="21"/>
  <c r="C79" i="21"/>
  <c r="C73" i="21"/>
  <c r="C61" i="21"/>
  <c r="C49" i="21"/>
  <c r="C40" i="21"/>
  <c r="C19" i="21"/>
  <c r="C4" i="21"/>
  <c r="C106" i="23"/>
  <c r="C100" i="23"/>
  <c r="C88" i="23"/>
  <c r="C79" i="23"/>
  <c r="C73" i="23"/>
  <c r="C61" i="23"/>
  <c r="C49" i="23"/>
  <c r="C40" i="23"/>
  <c r="C19" i="23"/>
  <c r="C4" i="23"/>
  <c r="C106" i="22"/>
  <c r="C100" i="22"/>
  <c r="C88" i="22"/>
  <c r="C79" i="22"/>
  <c r="C73" i="22"/>
  <c r="C61" i="22"/>
  <c r="C49" i="22"/>
  <c r="C40" i="22"/>
  <c r="C4" i="22"/>
  <c r="C19" i="22"/>
  <c r="AX9" i="19" l="1"/>
  <c r="AX12" i="19"/>
  <c r="AX15" i="19"/>
  <c r="AX18" i="19"/>
  <c r="AX21" i="19"/>
  <c r="AX24" i="19"/>
  <c r="AX27" i="19"/>
  <c r="AX30" i="19"/>
  <c r="AX33" i="19"/>
  <c r="AX36" i="19"/>
  <c r="AX39" i="19"/>
  <c r="AX42" i="19"/>
  <c r="AX45" i="19"/>
  <c r="AX48" i="19"/>
  <c r="AX51" i="19"/>
  <c r="AX54" i="19"/>
  <c r="AX57" i="19"/>
  <c r="AX60" i="19"/>
  <c r="AX63" i="19"/>
  <c r="AX66" i="19"/>
  <c r="AX69" i="19"/>
  <c r="AX72" i="19"/>
  <c r="AX75" i="19"/>
  <c r="AX78" i="19"/>
  <c r="AX81" i="19"/>
  <c r="AX84" i="19"/>
  <c r="AX87" i="19"/>
  <c r="AX90" i="19"/>
  <c r="AX93" i="19"/>
  <c r="AX96" i="19"/>
  <c r="AX99" i="19"/>
  <c r="AX102" i="19"/>
  <c r="AX105" i="19"/>
  <c r="AX108" i="19"/>
  <c r="AX111" i="19"/>
  <c r="AX6" i="19"/>
  <c r="AY9" i="19"/>
  <c r="AY12" i="19"/>
  <c r="AY15" i="19"/>
  <c r="AY18" i="19"/>
  <c r="AY21" i="19"/>
  <c r="AY24" i="19"/>
  <c r="AY27" i="19"/>
  <c r="AY30" i="19"/>
  <c r="AY33" i="19"/>
  <c r="AY36" i="19"/>
  <c r="AY39" i="19"/>
  <c r="AY42" i="19"/>
  <c r="AY45" i="19"/>
  <c r="AY48" i="19"/>
  <c r="AY51" i="19"/>
  <c r="AY54" i="19"/>
  <c r="AY57" i="19"/>
  <c r="AY60" i="19"/>
  <c r="AY63" i="19"/>
  <c r="AY66" i="19"/>
  <c r="AY69" i="19"/>
  <c r="AY72" i="19"/>
  <c r="AY75" i="19"/>
  <c r="AY78" i="19"/>
  <c r="AY81" i="19"/>
  <c r="AY84" i="19"/>
  <c r="AY87" i="19"/>
  <c r="AY90" i="19"/>
  <c r="AY93" i="19"/>
  <c r="AY96" i="19"/>
  <c r="AY99" i="19"/>
  <c r="AY102" i="19"/>
  <c r="AY105" i="19"/>
  <c r="AY108" i="19"/>
  <c r="AY111" i="19"/>
  <c r="AY6" i="19"/>
  <c r="AQ111" i="19"/>
  <c r="AQ108" i="19"/>
  <c r="AQ105" i="19"/>
  <c r="AQ102" i="19"/>
  <c r="AQ99" i="19"/>
  <c r="AQ96" i="19"/>
  <c r="AQ93" i="19"/>
  <c r="AQ90" i="19"/>
  <c r="AQ87" i="19"/>
  <c r="AQ84" i="19"/>
  <c r="AQ81" i="19"/>
  <c r="AQ78" i="19"/>
  <c r="AQ75" i="19"/>
  <c r="AQ72" i="19"/>
  <c r="AQ69" i="19"/>
  <c r="AQ66" i="19"/>
  <c r="AQ63" i="19"/>
  <c r="AQ60" i="19"/>
  <c r="AQ57" i="19"/>
  <c r="AQ54" i="19"/>
  <c r="AQ51" i="19"/>
  <c r="AQ48" i="19"/>
  <c r="AQ45" i="19"/>
  <c r="AQ42" i="19"/>
  <c r="AQ39" i="19"/>
  <c r="AQ36" i="19"/>
  <c r="AQ33" i="19"/>
  <c r="AQ30" i="19"/>
  <c r="AQ27" i="19"/>
  <c r="AQ24" i="19"/>
  <c r="AQ21" i="19"/>
  <c r="AQ18" i="19"/>
  <c r="AQ15" i="19"/>
  <c r="AQ12" i="19"/>
  <c r="AQ9" i="19"/>
  <c r="AQ6" i="19"/>
  <c r="AF111" i="19"/>
  <c r="AF108" i="19"/>
  <c r="AF105" i="19"/>
  <c r="AF102" i="19"/>
  <c r="AF99" i="19"/>
  <c r="AF96" i="19"/>
  <c r="AF93" i="19"/>
  <c r="AF90" i="19"/>
  <c r="AF87" i="19"/>
  <c r="AF84" i="19"/>
  <c r="AF81" i="19"/>
  <c r="AF78" i="19"/>
  <c r="AF75" i="19"/>
  <c r="AF72" i="19"/>
  <c r="AF69" i="19"/>
  <c r="AF66" i="19"/>
  <c r="AF63" i="19"/>
  <c r="AF60" i="19"/>
  <c r="AF57" i="19"/>
  <c r="AF54" i="19"/>
  <c r="AF51" i="19"/>
  <c r="AF48" i="19"/>
  <c r="AF45" i="19"/>
  <c r="AF42" i="19"/>
  <c r="AF39" i="19"/>
  <c r="AF36" i="19"/>
  <c r="AF33" i="19"/>
  <c r="AF30" i="19"/>
  <c r="AF27" i="19"/>
  <c r="AF24" i="19"/>
  <c r="AF21" i="19"/>
  <c r="AF18" i="19"/>
  <c r="AF15" i="19"/>
  <c r="AF12" i="19"/>
  <c r="AF9" i="19"/>
  <c r="AE111" i="19"/>
  <c r="AE108" i="19"/>
  <c r="AE105" i="19"/>
  <c r="AE102" i="19"/>
  <c r="AE99" i="19"/>
  <c r="AE96" i="19"/>
  <c r="AE93" i="19"/>
  <c r="AE90" i="19"/>
  <c r="AE87" i="19"/>
  <c r="AE84" i="19"/>
  <c r="AE81" i="19"/>
  <c r="AE78" i="19"/>
  <c r="AE75" i="19"/>
  <c r="AE72" i="19"/>
  <c r="AE69" i="19"/>
  <c r="AE66" i="19"/>
  <c r="AE63" i="19"/>
  <c r="AE60" i="19"/>
  <c r="AE57" i="19"/>
  <c r="AE54" i="19"/>
  <c r="AE51" i="19"/>
  <c r="AE48" i="19"/>
  <c r="AE45" i="19"/>
  <c r="AE42" i="19"/>
  <c r="AE39" i="19"/>
  <c r="AE36" i="19"/>
  <c r="AE33" i="19"/>
  <c r="AE30" i="19"/>
  <c r="AE27" i="19"/>
  <c r="AE24" i="19"/>
  <c r="AE21" i="19"/>
  <c r="AE18" i="19"/>
  <c r="AE15" i="19"/>
  <c r="AE12" i="19"/>
  <c r="AE9" i="19"/>
  <c r="AD111" i="19"/>
  <c r="AD108" i="19"/>
  <c r="AD105" i="19"/>
  <c r="AD102" i="19"/>
  <c r="AD99" i="19"/>
  <c r="AD96" i="19"/>
  <c r="AD93" i="19"/>
  <c r="AD90" i="19"/>
  <c r="AD87" i="19"/>
  <c r="AD84" i="19"/>
  <c r="AD81" i="19"/>
  <c r="AD78" i="19"/>
  <c r="AD75" i="19"/>
  <c r="AD72" i="19"/>
  <c r="AD69" i="19"/>
  <c r="AD66" i="19"/>
  <c r="AD63" i="19"/>
  <c r="AD60" i="19"/>
  <c r="AD57" i="19"/>
  <c r="AD54" i="19"/>
  <c r="AD51" i="19"/>
  <c r="AD48" i="19"/>
  <c r="AD45" i="19"/>
  <c r="AD42" i="19"/>
  <c r="AD39" i="19"/>
  <c r="AD36" i="19"/>
  <c r="AD33" i="19"/>
  <c r="AD30" i="19"/>
  <c r="AD27" i="19"/>
  <c r="AD24" i="19"/>
  <c r="AD21" i="19"/>
  <c r="AD18" i="19"/>
  <c r="AD15" i="19"/>
  <c r="AD12" i="19"/>
  <c r="AD9" i="19"/>
  <c r="AF6" i="19"/>
  <c r="AE6" i="19"/>
  <c r="AD6" i="19"/>
  <c r="V111" i="19"/>
  <c r="V108" i="19"/>
  <c r="V105" i="19"/>
  <c r="V102" i="19"/>
  <c r="V99" i="19"/>
  <c r="V96" i="19"/>
  <c r="V93" i="19"/>
  <c r="V90" i="19"/>
  <c r="V87" i="19"/>
  <c r="V84" i="19"/>
  <c r="V81" i="19"/>
  <c r="V78" i="19"/>
  <c r="V75" i="19"/>
  <c r="V72" i="19"/>
  <c r="V69" i="19"/>
  <c r="V66" i="19"/>
  <c r="V63" i="19"/>
  <c r="V60" i="19"/>
  <c r="V57" i="19"/>
  <c r="V54" i="19"/>
  <c r="V51" i="19"/>
  <c r="V48" i="19"/>
  <c r="V45" i="19"/>
  <c r="V42" i="19"/>
  <c r="V39" i="19"/>
  <c r="V36" i="19"/>
  <c r="V33" i="19"/>
  <c r="V30" i="19"/>
  <c r="V27" i="19"/>
  <c r="V24" i="19"/>
  <c r="V21" i="19"/>
  <c r="V18" i="19"/>
  <c r="V15" i="19"/>
  <c r="V12" i="19"/>
  <c r="V9" i="19"/>
  <c r="V6" i="19"/>
  <c r="AW111" i="19"/>
  <c r="AW108" i="19"/>
  <c r="AW105" i="19"/>
  <c r="AW102" i="19"/>
  <c r="AW99" i="19"/>
  <c r="AW96" i="19"/>
  <c r="AW93" i="19"/>
  <c r="AW90" i="19"/>
  <c r="AW87" i="19"/>
  <c r="AW84" i="19"/>
  <c r="AW81" i="19"/>
  <c r="AW78" i="19"/>
  <c r="AW75" i="19"/>
  <c r="AW72" i="19"/>
  <c r="AW69" i="19"/>
  <c r="AW66" i="19"/>
  <c r="AW63" i="19"/>
  <c r="AW60" i="19"/>
  <c r="AW57" i="19"/>
  <c r="AW54" i="19"/>
  <c r="AW51" i="19"/>
  <c r="AW48" i="19"/>
  <c r="AW45" i="19"/>
  <c r="AW42" i="19"/>
  <c r="AW39" i="19"/>
  <c r="AW36" i="19"/>
  <c r="AW33" i="19"/>
  <c r="AW30" i="19"/>
  <c r="AW27" i="19"/>
  <c r="AW24" i="19"/>
  <c r="AW21" i="19"/>
  <c r="AW18" i="19"/>
  <c r="AW15" i="19"/>
  <c r="AW12" i="19"/>
  <c r="AW9" i="19"/>
  <c r="AW6" i="19"/>
  <c r="K123" i="21" l="1"/>
  <c r="AU111" i="19" l="1"/>
  <c r="AU108" i="19"/>
  <c r="AU105" i="19"/>
  <c r="AU102" i="19"/>
  <c r="AU99" i="19"/>
  <c r="AU96" i="19"/>
  <c r="AU93" i="19"/>
  <c r="AU90" i="19"/>
  <c r="AU87" i="19"/>
  <c r="AU84" i="19"/>
  <c r="AU81" i="19"/>
  <c r="AU78" i="19"/>
  <c r="AU75" i="19"/>
  <c r="AU72" i="19"/>
  <c r="AU69" i="19"/>
  <c r="AU66" i="19"/>
  <c r="AU63" i="19"/>
  <c r="AU60" i="19"/>
  <c r="AU57" i="19"/>
  <c r="AU54" i="19"/>
  <c r="AU51" i="19"/>
  <c r="AU48" i="19"/>
  <c r="AU45" i="19"/>
  <c r="AU42" i="19"/>
  <c r="AU39" i="19"/>
  <c r="AU36" i="19"/>
  <c r="AU33" i="19"/>
  <c r="AU30" i="19"/>
  <c r="AU27" i="19"/>
  <c r="AU24" i="19"/>
  <c r="AU21" i="19"/>
  <c r="AU18" i="19"/>
  <c r="AU15" i="19"/>
  <c r="AU12" i="19"/>
  <c r="AU9" i="19"/>
  <c r="AT111" i="19"/>
  <c r="AT108" i="19"/>
  <c r="AT105" i="19"/>
  <c r="AT102" i="19"/>
  <c r="AT99" i="19"/>
  <c r="AT96" i="19"/>
  <c r="AT93" i="19"/>
  <c r="AT90" i="19"/>
  <c r="AT87" i="19"/>
  <c r="AT84" i="19"/>
  <c r="AT81" i="19"/>
  <c r="AT78" i="19"/>
  <c r="AT75" i="19"/>
  <c r="AT72" i="19"/>
  <c r="AT69" i="19"/>
  <c r="AT66" i="19"/>
  <c r="AT63" i="19"/>
  <c r="AT60" i="19"/>
  <c r="AT57" i="19"/>
  <c r="AT54" i="19"/>
  <c r="AT51" i="19"/>
  <c r="AT48" i="19"/>
  <c r="AT45" i="19"/>
  <c r="AT42" i="19"/>
  <c r="AT39" i="19"/>
  <c r="AT36" i="19"/>
  <c r="AT33" i="19"/>
  <c r="AT30" i="19"/>
  <c r="AT27" i="19"/>
  <c r="AT24" i="19"/>
  <c r="AT21" i="19"/>
  <c r="AT18" i="19"/>
  <c r="AT15" i="19"/>
  <c r="AT12" i="19"/>
  <c r="AT9" i="19"/>
  <c r="AS111" i="19"/>
  <c r="AS108" i="19"/>
  <c r="AS105" i="19"/>
  <c r="AS102" i="19"/>
  <c r="AS99" i="19"/>
  <c r="AS96" i="19"/>
  <c r="AS93" i="19"/>
  <c r="AS90" i="19"/>
  <c r="AS87" i="19"/>
  <c r="AS84" i="19"/>
  <c r="AS81" i="19"/>
  <c r="AS78" i="19"/>
  <c r="AS75" i="19"/>
  <c r="AS72" i="19"/>
  <c r="AS69" i="19"/>
  <c r="AS66" i="19"/>
  <c r="AS63" i="19"/>
  <c r="AS60" i="19"/>
  <c r="AS57" i="19"/>
  <c r="AS54" i="19"/>
  <c r="AS51" i="19"/>
  <c r="AS48" i="19"/>
  <c r="AS45" i="19"/>
  <c r="AS42" i="19"/>
  <c r="AS39" i="19"/>
  <c r="AS36" i="19"/>
  <c r="AS33" i="19"/>
  <c r="AS30" i="19"/>
  <c r="AS27" i="19"/>
  <c r="AS24" i="19"/>
  <c r="AS21" i="19"/>
  <c r="AS18" i="19"/>
  <c r="AS15" i="19"/>
  <c r="AS12" i="19"/>
  <c r="AS9" i="19"/>
  <c r="AU6" i="19"/>
  <c r="AT6" i="19"/>
  <c r="AS6" i="19"/>
  <c r="AP111" i="19"/>
  <c r="AP108" i="19"/>
  <c r="AP105" i="19"/>
  <c r="AP102" i="19"/>
  <c r="AP99" i="19"/>
  <c r="AP96" i="19"/>
  <c r="AP93" i="19"/>
  <c r="AP90" i="19"/>
  <c r="AP87" i="19"/>
  <c r="AP84" i="19"/>
  <c r="AP81" i="19"/>
  <c r="AP78" i="19"/>
  <c r="AP75" i="19"/>
  <c r="AP72" i="19"/>
  <c r="AP69" i="19"/>
  <c r="AP66" i="19"/>
  <c r="AP63" i="19"/>
  <c r="AP60" i="19"/>
  <c r="AP57" i="19"/>
  <c r="AP54" i="19"/>
  <c r="AP51" i="19"/>
  <c r="AP48" i="19"/>
  <c r="AP45" i="19"/>
  <c r="AP42" i="19"/>
  <c r="AP39" i="19"/>
  <c r="AP36" i="19"/>
  <c r="AP33" i="19"/>
  <c r="AP30" i="19"/>
  <c r="AP27" i="19"/>
  <c r="AP24" i="19"/>
  <c r="AP21" i="19"/>
  <c r="AP18" i="19"/>
  <c r="AP15" i="19"/>
  <c r="AP12" i="19"/>
  <c r="AP9" i="19"/>
  <c r="AP6" i="19"/>
  <c r="AO111" i="19"/>
  <c r="AO108" i="19"/>
  <c r="AO105" i="19"/>
  <c r="AO102" i="19"/>
  <c r="AO99" i="19"/>
  <c r="AO96" i="19"/>
  <c r="AO93" i="19"/>
  <c r="AO90" i="19"/>
  <c r="AO87" i="19"/>
  <c r="AO84" i="19"/>
  <c r="AO81" i="19"/>
  <c r="AO78" i="19"/>
  <c r="AO75" i="19"/>
  <c r="AO72" i="19"/>
  <c r="AO69" i="19"/>
  <c r="AO66" i="19"/>
  <c r="AO63" i="19"/>
  <c r="AO60" i="19"/>
  <c r="AO57" i="19"/>
  <c r="AO54" i="19"/>
  <c r="AO51" i="19"/>
  <c r="AO48" i="19"/>
  <c r="AO45" i="19"/>
  <c r="AO42" i="19"/>
  <c r="AO39" i="19"/>
  <c r="AO36" i="19"/>
  <c r="AO33" i="19"/>
  <c r="AO30" i="19"/>
  <c r="AO27" i="19"/>
  <c r="AO24" i="19"/>
  <c r="AO21" i="19"/>
  <c r="AO18" i="19"/>
  <c r="AO15" i="19"/>
  <c r="AO12" i="19"/>
  <c r="AO9" i="19"/>
  <c r="AO6" i="19"/>
  <c r="AM111" i="19"/>
  <c r="AM108" i="19"/>
  <c r="AM105" i="19"/>
  <c r="AM102" i="19"/>
  <c r="AM99" i="19"/>
  <c r="AM96" i="19"/>
  <c r="AM93" i="19"/>
  <c r="AM90" i="19"/>
  <c r="AM87" i="19"/>
  <c r="AM84" i="19"/>
  <c r="AM81" i="19"/>
  <c r="AM78" i="19"/>
  <c r="AM75" i="19"/>
  <c r="AM72" i="19"/>
  <c r="AM69" i="19"/>
  <c r="AM66" i="19"/>
  <c r="AM63" i="19"/>
  <c r="AM60" i="19"/>
  <c r="AM57" i="19"/>
  <c r="AM54" i="19"/>
  <c r="AM51" i="19"/>
  <c r="AM48" i="19"/>
  <c r="AM45" i="19"/>
  <c r="AM42" i="19"/>
  <c r="AM39" i="19"/>
  <c r="AM36" i="19"/>
  <c r="AM33" i="19"/>
  <c r="AM30" i="19"/>
  <c r="AM27" i="19"/>
  <c r="AM24" i="19"/>
  <c r="AM21" i="19"/>
  <c r="AM18" i="19"/>
  <c r="AM15" i="19"/>
  <c r="AM12" i="19"/>
  <c r="AM9" i="19"/>
  <c r="AL111" i="19"/>
  <c r="AL108" i="19"/>
  <c r="AL105" i="19"/>
  <c r="AL102" i="19"/>
  <c r="AL99" i="19"/>
  <c r="AL96" i="19"/>
  <c r="AL93" i="19"/>
  <c r="AL90" i="19"/>
  <c r="AL87" i="19"/>
  <c r="AL84" i="19"/>
  <c r="AL81" i="19"/>
  <c r="AL78" i="19"/>
  <c r="AL75" i="19"/>
  <c r="AL72" i="19"/>
  <c r="AL69" i="19"/>
  <c r="AL66" i="19"/>
  <c r="AL63" i="19"/>
  <c r="AL60" i="19"/>
  <c r="AL57" i="19"/>
  <c r="AL54" i="19"/>
  <c r="AL51" i="19"/>
  <c r="AL48" i="19"/>
  <c r="AL45" i="19"/>
  <c r="AL42" i="19"/>
  <c r="AL39" i="19"/>
  <c r="AL36" i="19"/>
  <c r="AL33" i="19"/>
  <c r="AL30" i="19"/>
  <c r="AL27" i="19"/>
  <c r="AL24" i="19"/>
  <c r="AL21" i="19"/>
  <c r="AL18" i="19"/>
  <c r="AL15" i="19"/>
  <c r="AL12" i="19"/>
  <c r="AL9" i="19"/>
  <c r="AM6" i="19"/>
  <c r="AL6" i="19"/>
  <c r="AJ111" i="19"/>
  <c r="AJ108" i="19"/>
  <c r="AJ105" i="19"/>
  <c r="AJ102" i="19"/>
  <c r="AJ99" i="19"/>
  <c r="AJ96" i="19"/>
  <c r="AJ93" i="19"/>
  <c r="AJ90" i="19"/>
  <c r="AJ87" i="19"/>
  <c r="AJ84" i="19"/>
  <c r="AJ81" i="19"/>
  <c r="AJ78" i="19"/>
  <c r="AJ75" i="19"/>
  <c r="AJ72" i="19"/>
  <c r="AJ69" i="19"/>
  <c r="AJ66" i="19"/>
  <c r="AJ63" i="19"/>
  <c r="AJ60" i="19"/>
  <c r="AJ57" i="19"/>
  <c r="AJ54" i="19"/>
  <c r="AJ51" i="19"/>
  <c r="AJ48" i="19"/>
  <c r="AJ45" i="19"/>
  <c r="AJ42" i="19"/>
  <c r="AJ39" i="19"/>
  <c r="AJ36" i="19"/>
  <c r="AJ33" i="19"/>
  <c r="AJ30" i="19"/>
  <c r="AJ27" i="19"/>
  <c r="AJ24" i="19"/>
  <c r="AJ21" i="19"/>
  <c r="AJ18" i="19"/>
  <c r="AJ15" i="19"/>
  <c r="AJ12" i="19"/>
  <c r="AJ9" i="19"/>
  <c r="AJ6" i="19"/>
  <c r="O123" i="21"/>
  <c r="M123" i="21"/>
  <c r="I123" i="21"/>
  <c r="E123" i="21"/>
  <c r="I123" i="23"/>
  <c r="G123" i="23"/>
  <c r="E123" i="23"/>
  <c r="G127" i="22"/>
  <c r="E127" i="22"/>
  <c r="C113" i="28" l="1"/>
  <c r="AC111" i="19"/>
  <c r="AC108" i="19"/>
  <c r="AC105" i="19"/>
  <c r="AC102" i="19"/>
  <c r="AC99" i="19"/>
  <c r="AC96" i="19"/>
  <c r="AC93" i="19"/>
  <c r="AC90" i="19"/>
  <c r="AC87" i="19"/>
  <c r="AC84" i="19"/>
  <c r="AC81" i="19"/>
  <c r="AC78" i="19"/>
  <c r="AC75" i="19"/>
  <c r="AC72" i="19"/>
  <c r="AC69" i="19"/>
  <c r="AC66" i="19"/>
  <c r="AC63" i="19"/>
  <c r="AC60" i="19"/>
  <c r="AC57" i="19"/>
  <c r="AC54" i="19"/>
  <c r="AC51" i="19"/>
  <c r="AC48" i="19"/>
  <c r="AC45" i="19"/>
  <c r="AC42" i="19"/>
  <c r="AC39" i="19"/>
  <c r="AC36" i="19"/>
  <c r="AC33" i="19"/>
  <c r="AC30" i="19"/>
  <c r="AC27" i="19"/>
  <c r="AC24" i="19"/>
  <c r="AC21" i="19"/>
  <c r="AC18" i="19"/>
  <c r="AC15" i="19"/>
  <c r="AC12" i="19"/>
  <c r="AC9" i="19"/>
  <c r="AC6" i="19"/>
  <c r="Z111" i="19"/>
  <c r="Y111" i="19"/>
  <c r="X111" i="19"/>
  <c r="Z108" i="19"/>
  <c r="Y108" i="19"/>
  <c r="X108" i="19"/>
  <c r="Z105" i="19"/>
  <c r="Y105" i="19"/>
  <c r="X105" i="19"/>
  <c r="Z102" i="19"/>
  <c r="Y102" i="19"/>
  <c r="X102" i="19"/>
  <c r="Z99" i="19"/>
  <c r="Y99" i="19"/>
  <c r="X99" i="19"/>
  <c r="Z96" i="19"/>
  <c r="Y96" i="19"/>
  <c r="X96" i="19"/>
  <c r="Z93" i="19"/>
  <c r="Y93" i="19"/>
  <c r="X93" i="19"/>
  <c r="Z90" i="19"/>
  <c r="Y90" i="19"/>
  <c r="X90" i="19"/>
  <c r="Z87" i="19"/>
  <c r="Y87" i="19"/>
  <c r="X87" i="19"/>
  <c r="Z84" i="19"/>
  <c r="Y84" i="19"/>
  <c r="X84" i="19"/>
  <c r="Z81" i="19"/>
  <c r="Y81" i="19"/>
  <c r="X81" i="19"/>
  <c r="Z78" i="19"/>
  <c r="Y78" i="19"/>
  <c r="X78" i="19"/>
  <c r="Z75" i="19"/>
  <c r="Y75" i="19"/>
  <c r="X75" i="19"/>
  <c r="Z72" i="19"/>
  <c r="Y72" i="19"/>
  <c r="X72" i="19"/>
  <c r="Z69" i="19"/>
  <c r="Y69" i="19"/>
  <c r="X69" i="19"/>
  <c r="Z66" i="19"/>
  <c r="Y66" i="19"/>
  <c r="X66" i="19"/>
  <c r="Z63" i="19"/>
  <c r="Y63" i="19"/>
  <c r="X63" i="19"/>
  <c r="Z60" i="19"/>
  <c r="Y60" i="19"/>
  <c r="X60" i="19"/>
  <c r="Z57" i="19"/>
  <c r="Y57" i="19"/>
  <c r="X57" i="19"/>
  <c r="Z54" i="19"/>
  <c r="Y54" i="19"/>
  <c r="X54" i="19"/>
  <c r="Z51" i="19"/>
  <c r="Y51" i="19"/>
  <c r="X51" i="19"/>
  <c r="Z48" i="19"/>
  <c r="Y48" i="19"/>
  <c r="X48" i="19"/>
  <c r="Z45" i="19"/>
  <c r="Y45" i="19"/>
  <c r="X45" i="19"/>
  <c r="Z42" i="19"/>
  <c r="Y42" i="19"/>
  <c r="X42" i="19"/>
  <c r="Z39" i="19"/>
  <c r="Y39" i="19"/>
  <c r="X39" i="19"/>
  <c r="Z36" i="19"/>
  <c r="Y36" i="19"/>
  <c r="X36" i="19"/>
  <c r="Z33" i="19"/>
  <c r="Y33" i="19"/>
  <c r="X33" i="19"/>
  <c r="Z30" i="19"/>
  <c r="Y30" i="19"/>
  <c r="X30" i="19"/>
  <c r="Z27" i="19"/>
  <c r="Y27" i="19"/>
  <c r="X27" i="19"/>
  <c r="Z24" i="19"/>
  <c r="Y24" i="19"/>
  <c r="X24" i="19"/>
  <c r="Z21" i="19"/>
  <c r="Y21" i="19"/>
  <c r="X21" i="19"/>
  <c r="Z18" i="19"/>
  <c r="Y18" i="19"/>
  <c r="X18" i="19"/>
  <c r="Z15" i="19"/>
  <c r="Y15" i="19"/>
  <c r="X15" i="19"/>
  <c r="Z12" i="19"/>
  <c r="Y12" i="19"/>
  <c r="X12" i="19"/>
  <c r="Z9" i="19"/>
  <c r="Y9" i="19"/>
  <c r="X9" i="19"/>
  <c r="X6" i="19"/>
  <c r="U57" i="19"/>
  <c r="Q60" i="19" l="1"/>
  <c r="Q57" i="19"/>
  <c r="Q54" i="19"/>
  <c r="Q51" i="19"/>
  <c r="O60" i="19"/>
  <c r="O57" i="19"/>
  <c r="O54" i="19"/>
  <c r="O51" i="19"/>
  <c r="M60" i="19"/>
  <c r="M57" i="19"/>
  <c r="M54" i="19"/>
  <c r="M51" i="19"/>
  <c r="K60" i="19"/>
  <c r="K57" i="19"/>
  <c r="K54" i="19"/>
  <c r="K51" i="19"/>
  <c r="I60" i="19"/>
  <c r="I57" i="19"/>
  <c r="I54" i="19"/>
  <c r="I51" i="19"/>
  <c r="G60" i="19"/>
  <c r="G57" i="19"/>
  <c r="G54" i="19"/>
  <c r="G51" i="19"/>
  <c r="E60" i="19"/>
  <c r="E57" i="19"/>
  <c r="E54" i="19"/>
  <c r="E51" i="19"/>
  <c r="P115" i="19"/>
  <c r="Q111" i="19"/>
  <c r="Q108" i="19"/>
  <c r="Q105" i="19"/>
  <c r="Q102" i="19"/>
  <c r="Q99" i="19"/>
  <c r="Q96" i="19"/>
  <c r="Q93" i="19"/>
  <c r="Q90" i="19"/>
  <c r="Q87" i="19"/>
  <c r="Q84" i="19"/>
  <c r="Q81" i="19"/>
  <c r="Q78" i="19"/>
  <c r="Q75" i="19"/>
  <c r="Q72" i="19"/>
  <c r="Q69" i="19"/>
  <c r="Q66" i="19"/>
  <c r="Q63" i="19"/>
  <c r="Q48" i="19"/>
  <c r="Q45" i="19"/>
  <c r="Q42" i="19"/>
  <c r="Q39" i="19"/>
  <c r="Q36" i="19"/>
  <c r="Q33" i="19"/>
  <c r="Q30" i="19"/>
  <c r="Q27" i="19"/>
  <c r="Q24" i="19"/>
  <c r="Q21" i="19"/>
  <c r="Q18" i="19"/>
  <c r="Q15" i="19"/>
  <c r="Q12" i="19"/>
  <c r="Q9" i="19"/>
  <c r="Q6" i="19"/>
  <c r="AH128" i="19" l="1"/>
  <c r="AG128" i="19"/>
  <c r="AA128" i="19"/>
  <c r="T128" i="19"/>
  <c r="AY128" i="19"/>
  <c r="AQ128" i="19"/>
  <c r="AF128" i="19"/>
  <c r="AE128" i="19"/>
  <c r="AX128" i="19"/>
  <c r="AW128" i="19"/>
  <c r="AO128" i="19"/>
  <c r="AP128" i="19"/>
  <c r="AM128" i="19"/>
  <c r="AU128" i="19"/>
  <c r="AS128" i="19"/>
  <c r="AJ128" i="19"/>
  <c r="AL128" i="19"/>
  <c r="AT128" i="19"/>
  <c r="Z128" i="19"/>
  <c r="V128" i="19"/>
  <c r="U128" i="19"/>
  <c r="X128" i="19"/>
  <c r="AD128" i="19"/>
  <c r="Y128" i="19"/>
  <c r="AC128" i="19"/>
  <c r="Q115" i="19"/>
  <c r="C113" i="27" l="1"/>
  <c r="C113" i="26"/>
  <c r="I113" i="25" l="1"/>
  <c r="C113" i="25"/>
  <c r="G113" i="25" l="1"/>
  <c r="D113" i="25"/>
  <c r="C113" i="24"/>
  <c r="G125" i="23" l="1"/>
  <c r="E125" i="23"/>
  <c r="I125" i="23"/>
  <c r="I122" i="23"/>
  <c r="G122" i="23"/>
  <c r="E122" i="23"/>
  <c r="I121" i="23"/>
  <c r="G121" i="23"/>
  <c r="E121" i="23"/>
  <c r="G117" i="23"/>
  <c r="E117" i="23"/>
  <c r="I117" i="23"/>
  <c r="I124" i="23"/>
  <c r="G124" i="23"/>
  <c r="E124" i="23"/>
  <c r="G126" i="23"/>
  <c r="E126" i="23"/>
  <c r="I126" i="23"/>
  <c r="G118" i="23"/>
  <c r="E118" i="23"/>
  <c r="I118" i="23"/>
  <c r="G119" i="23"/>
  <c r="E119" i="23"/>
  <c r="I119" i="23"/>
  <c r="C113" i="23"/>
  <c r="G113" i="23" l="1"/>
  <c r="E120" i="23"/>
  <c r="I120" i="23"/>
  <c r="G120" i="23"/>
  <c r="G129" i="22"/>
  <c r="E129" i="22"/>
  <c r="D113" i="23"/>
  <c r="E113" i="23"/>
  <c r="K125" i="21" l="1"/>
  <c r="M125" i="21"/>
  <c r="O125" i="21"/>
  <c r="E125" i="21"/>
  <c r="I125" i="21"/>
  <c r="C113" i="21"/>
  <c r="K120" i="21" l="1"/>
  <c r="E120" i="21"/>
  <c r="I120" i="21"/>
  <c r="O120" i="21"/>
  <c r="M120" i="21"/>
  <c r="O111" i="19"/>
  <c r="O108" i="19"/>
  <c r="O105" i="19"/>
  <c r="O102" i="19"/>
  <c r="O99" i="19"/>
  <c r="O96" i="19"/>
  <c r="O93" i="19"/>
  <c r="O90" i="19"/>
  <c r="O87" i="19"/>
  <c r="O84" i="19"/>
  <c r="O81" i="19"/>
  <c r="O78" i="19"/>
  <c r="O75" i="19"/>
  <c r="O72" i="19"/>
  <c r="O69" i="19"/>
  <c r="O66" i="19"/>
  <c r="O63" i="19"/>
  <c r="O48" i="19"/>
  <c r="O45" i="19"/>
  <c r="O42" i="19"/>
  <c r="O39" i="19"/>
  <c r="O36" i="19"/>
  <c r="O33" i="19"/>
  <c r="O30" i="19"/>
  <c r="O27" i="19"/>
  <c r="O24" i="19"/>
  <c r="O21" i="19"/>
  <c r="N115" i="19"/>
  <c r="O9" i="19" l="1"/>
  <c r="O12" i="19"/>
  <c r="O15" i="19"/>
  <c r="O6" i="19"/>
  <c r="O18" i="19"/>
  <c r="AH127" i="19" l="1"/>
  <c r="AG127" i="19"/>
  <c r="AA127" i="19"/>
  <c r="T127" i="19"/>
  <c r="AQ127" i="19"/>
  <c r="AY127" i="19"/>
  <c r="AC127" i="19"/>
  <c r="AF127" i="19"/>
  <c r="AE127" i="19"/>
  <c r="Y127" i="19"/>
  <c r="U127" i="19"/>
  <c r="AD127" i="19"/>
  <c r="AX127" i="19"/>
  <c r="AW127" i="19"/>
  <c r="AO127" i="19"/>
  <c r="AL127" i="19"/>
  <c r="AU127" i="19"/>
  <c r="AP127" i="19"/>
  <c r="AM127" i="19"/>
  <c r="AS127" i="19"/>
  <c r="AJ127" i="19"/>
  <c r="AT127" i="19"/>
  <c r="V127" i="19"/>
  <c r="Z127" i="19"/>
  <c r="X127" i="19"/>
  <c r="O115" i="19"/>
  <c r="S126" i="19"/>
  <c r="S125" i="19"/>
  <c r="S124" i="19"/>
  <c r="S123" i="19"/>
  <c r="S122" i="19"/>
  <c r="J115" i="19"/>
  <c r="H115" i="19"/>
  <c r="F115" i="19"/>
  <c r="M111" i="19"/>
  <c r="K111" i="19"/>
  <c r="I111" i="19"/>
  <c r="G111" i="19"/>
  <c r="M108" i="19"/>
  <c r="K108" i="19"/>
  <c r="I108" i="19"/>
  <c r="G108" i="19"/>
  <c r="M105" i="19"/>
  <c r="M102" i="19"/>
  <c r="M99" i="19"/>
  <c r="K99" i="19"/>
  <c r="I99" i="19"/>
  <c r="G99" i="19"/>
  <c r="M96" i="19"/>
  <c r="K96" i="19"/>
  <c r="I96" i="19"/>
  <c r="G96" i="19"/>
  <c r="M93" i="19"/>
  <c r="K93" i="19"/>
  <c r="I93" i="19"/>
  <c r="G93" i="19"/>
  <c r="M90" i="19"/>
  <c r="K90" i="19"/>
  <c r="I90" i="19"/>
  <c r="G90" i="19"/>
  <c r="M87" i="19"/>
  <c r="K87" i="19"/>
  <c r="I87" i="19"/>
  <c r="G87" i="19"/>
  <c r="M84" i="19"/>
  <c r="K84" i="19"/>
  <c r="I84" i="19"/>
  <c r="G84" i="19"/>
  <c r="M81" i="19"/>
  <c r="K81" i="19"/>
  <c r="I81" i="19"/>
  <c r="G81" i="19"/>
  <c r="M78" i="19"/>
  <c r="K78" i="19"/>
  <c r="I78" i="19"/>
  <c r="G78" i="19"/>
  <c r="M75" i="19"/>
  <c r="K75" i="19"/>
  <c r="I75" i="19"/>
  <c r="G75" i="19"/>
  <c r="M72" i="19"/>
  <c r="K72" i="19"/>
  <c r="I72" i="19"/>
  <c r="G72" i="19"/>
  <c r="M69" i="19"/>
  <c r="K69" i="19"/>
  <c r="I69" i="19"/>
  <c r="G69" i="19"/>
  <c r="M66" i="19"/>
  <c r="K66" i="19"/>
  <c r="I66" i="19"/>
  <c r="G66" i="19"/>
  <c r="M63" i="19"/>
  <c r="K63" i="19"/>
  <c r="I63" i="19"/>
  <c r="G63" i="19"/>
  <c r="M48" i="19"/>
  <c r="K48" i="19"/>
  <c r="I48" i="19"/>
  <c r="G48" i="19"/>
  <c r="M45" i="19"/>
  <c r="K45" i="19"/>
  <c r="I45" i="19"/>
  <c r="G45" i="19"/>
  <c r="M42" i="19"/>
  <c r="K42" i="19"/>
  <c r="I42" i="19"/>
  <c r="G42" i="19"/>
  <c r="M39" i="19"/>
  <c r="K39" i="19"/>
  <c r="I39" i="19"/>
  <c r="G39" i="19"/>
  <c r="M36" i="19"/>
  <c r="K36" i="19"/>
  <c r="I36" i="19"/>
  <c r="G36" i="19"/>
  <c r="M33" i="19"/>
  <c r="K33" i="19"/>
  <c r="I33" i="19"/>
  <c r="G33" i="19"/>
  <c r="M30" i="19"/>
  <c r="K30" i="19"/>
  <c r="I30" i="19"/>
  <c r="G30" i="19"/>
  <c r="M27" i="19"/>
  <c r="K27" i="19"/>
  <c r="I27" i="19"/>
  <c r="G27" i="19"/>
  <c r="M24" i="19"/>
  <c r="K24" i="19"/>
  <c r="I24" i="19"/>
  <c r="G24" i="19"/>
  <c r="M21" i="19"/>
  <c r="K21" i="19"/>
  <c r="I21" i="19"/>
  <c r="G21" i="19"/>
  <c r="K18" i="19"/>
  <c r="I18" i="19"/>
  <c r="G18" i="19"/>
  <c r="K15" i="19"/>
  <c r="I15" i="19"/>
  <c r="G15" i="19"/>
  <c r="K12" i="19"/>
  <c r="I12" i="19"/>
  <c r="G12" i="19"/>
  <c r="K9" i="19"/>
  <c r="I9" i="19"/>
  <c r="G9" i="19"/>
  <c r="L6" i="19"/>
  <c r="L115" i="19" s="1"/>
  <c r="K6" i="19"/>
  <c r="I6" i="19"/>
  <c r="G6" i="19"/>
  <c r="AH125" i="19" l="1"/>
  <c r="AG125" i="19"/>
  <c r="AH123" i="19"/>
  <c r="AG123" i="19"/>
  <c r="AH124" i="19"/>
  <c r="AG124" i="19"/>
  <c r="AA124" i="19"/>
  <c r="AA123" i="19"/>
  <c r="AA125" i="19"/>
  <c r="T123" i="19"/>
  <c r="T125" i="19"/>
  <c r="T124" i="19"/>
  <c r="AY123" i="19"/>
  <c r="AQ125" i="19"/>
  <c r="AY125" i="19"/>
  <c r="AY124" i="19"/>
  <c r="AQ123" i="19"/>
  <c r="AQ124" i="19"/>
  <c r="AF125" i="19"/>
  <c r="AE125" i="19"/>
  <c r="AF123" i="19"/>
  <c r="AE123" i="19"/>
  <c r="AF124" i="19"/>
  <c r="AE124" i="19"/>
  <c r="AX125" i="19"/>
  <c r="AW125" i="19"/>
  <c r="AL125" i="19"/>
  <c r="AJ125" i="19"/>
  <c r="AT125" i="19"/>
  <c r="AS125" i="19"/>
  <c r="AP125" i="19"/>
  <c r="AU125" i="19"/>
  <c r="AM125" i="19"/>
  <c r="AO125" i="19"/>
  <c r="AX123" i="19"/>
  <c r="AW123" i="19"/>
  <c r="AT123" i="19"/>
  <c r="AU123" i="19"/>
  <c r="AO123" i="19"/>
  <c r="AL123" i="19"/>
  <c r="AS123" i="19"/>
  <c r="AP123" i="19"/>
  <c r="AM123" i="19"/>
  <c r="AJ123" i="19"/>
  <c r="AX124" i="19"/>
  <c r="AW124" i="19"/>
  <c r="AJ124" i="19"/>
  <c r="AM124" i="19"/>
  <c r="AO124" i="19"/>
  <c r="AL124" i="19"/>
  <c r="AS124" i="19"/>
  <c r="AU124" i="19"/>
  <c r="AP124" i="19"/>
  <c r="AT124" i="19"/>
  <c r="AC125" i="19"/>
  <c r="AD125" i="19"/>
  <c r="X125" i="19"/>
  <c r="Z125" i="19"/>
  <c r="V125" i="19"/>
  <c r="U125" i="19"/>
  <c r="Y125" i="19"/>
  <c r="AD123" i="19"/>
  <c r="U123" i="19"/>
  <c r="Y123" i="19"/>
  <c r="X123" i="19"/>
  <c r="AC123" i="19"/>
  <c r="V123" i="19"/>
  <c r="Z123" i="19"/>
  <c r="Y124" i="19"/>
  <c r="X124" i="19"/>
  <c r="Z124" i="19"/>
  <c r="V124" i="19"/>
  <c r="AD124" i="19"/>
  <c r="U124" i="19"/>
  <c r="AC124" i="19"/>
  <c r="M6" i="19"/>
  <c r="M9" i="19"/>
  <c r="M12" i="19"/>
  <c r="M18" i="19"/>
  <c r="G115" i="19"/>
  <c r="M15" i="19"/>
  <c r="K115" i="19"/>
  <c r="I115" i="19"/>
  <c r="AH126" i="19" l="1"/>
  <c r="AG126" i="19"/>
  <c r="AA126" i="19"/>
  <c r="T126" i="19"/>
  <c r="AQ126" i="19"/>
  <c r="AY126" i="19"/>
  <c r="AF126" i="19"/>
  <c r="AE126" i="19"/>
  <c r="Z126" i="19"/>
  <c r="AX126" i="19"/>
  <c r="AW126" i="19"/>
  <c r="AJ126" i="19"/>
  <c r="AT126" i="19"/>
  <c r="AU126" i="19"/>
  <c r="AM126" i="19"/>
  <c r="AS126" i="19"/>
  <c r="AP126" i="19"/>
  <c r="AO126" i="19"/>
  <c r="AL126" i="19"/>
  <c r="U126" i="19"/>
  <c r="X126" i="19"/>
  <c r="AC126" i="19"/>
  <c r="Y126" i="19"/>
  <c r="V126" i="19"/>
  <c r="AD126" i="19"/>
  <c r="M115" i="19"/>
  <c r="D115" i="19"/>
  <c r="E108" i="19"/>
  <c r="E99" i="19"/>
  <c r="E96" i="19"/>
  <c r="E93" i="19"/>
  <c r="E90" i="19"/>
  <c r="E78" i="19"/>
  <c r="E75" i="19"/>
  <c r="E72" i="19"/>
  <c r="E69" i="19"/>
  <c r="E66" i="19"/>
  <c r="E63" i="19"/>
  <c r="E48" i="19"/>
  <c r="E45" i="19"/>
  <c r="E42" i="19"/>
  <c r="E39" i="19"/>
  <c r="E36" i="19"/>
  <c r="E33" i="19"/>
  <c r="E30" i="19"/>
  <c r="E27" i="19"/>
  <c r="E24" i="19"/>
  <c r="E21" i="19"/>
  <c r="E18" i="19"/>
  <c r="E15" i="19"/>
  <c r="E12" i="19"/>
  <c r="E9" i="19"/>
  <c r="E6" i="19"/>
  <c r="AH122" i="19" l="1"/>
  <c r="AG122" i="19"/>
  <c r="AA122" i="19"/>
  <c r="T122" i="19"/>
  <c r="AY122" i="19"/>
  <c r="AX122" i="19"/>
  <c r="AQ122" i="19"/>
  <c r="AF122" i="19"/>
  <c r="AE122" i="19"/>
  <c r="AW122" i="19"/>
  <c r="AP122" i="19"/>
  <c r="AM122" i="19"/>
  <c r="AJ122" i="19"/>
  <c r="AO122" i="19"/>
  <c r="AL122" i="19"/>
  <c r="AU122" i="19"/>
  <c r="AS122" i="19"/>
  <c r="AT122" i="19"/>
  <c r="AC122" i="19"/>
  <c r="U122" i="19"/>
  <c r="V122" i="19"/>
  <c r="Y122" i="19"/>
  <c r="Z122" i="19"/>
  <c r="AD122" i="19"/>
  <c r="X122" i="19"/>
  <c r="E115" i="19"/>
  <c r="S133" i="19" l="1"/>
  <c r="S134" i="19"/>
  <c r="K126" i="21"/>
  <c r="D113" i="28" l="1"/>
  <c r="G113" i="28"/>
  <c r="M126" i="21"/>
  <c r="I126" i="21"/>
  <c r="O126" i="21"/>
  <c r="E126" i="21"/>
  <c r="G130" i="22"/>
  <c r="E130" i="22"/>
  <c r="E113" i="28" l="1"/>
  <c r="I113" i="28"/>
  <c r="G113" i="24"/>
  <c r="E113" i="24"/>
  <c r="K119" i="21"/>
  <c r="K124" i="21"/>
  <c r="K122" i="21"/>
  <c r="K113" i="21"/>
  <c r="G113" i="21"/>
  <c r="K117" i="21"/>
  <c r="K118" i="21"/>
  <c r="K121" i="21"/>
  <c r="E123" i="22"/>
  <c r="O124" i="21"/>
  <c r="M124" i="21"/>
  <c r="I121" i="21"/>
  <c r="E121" i="21"/>
  <c r="M121" i="21"/>
  <c r="O121" i="21"/>
  <c r="M119" i="21"/>
  <c r="I119" i="21"/>
  <c r="E119" i="21"/>
  <c r="O119" i="21"/>
  <c r="I124" i="21"/>
  <c r="M118" i="21"/>
  <c r="O118" i="21"/>
  <c r="O113" i="21"/>
  <c r="M117" i="21"/>
  <c r="M113" i="21"/>
  <c r="O117" i="21"/>
  <c r="I117" i="21"/>
  <c r="E117" i="21"/>
  <c r="I122" i="21"/>
  <c r="E122" i="21"/>
  <c r="O122" i="21"/>
  <c r="M122" i="21"/>
  <c r="E124" i="21"/>
  <c r="G128" i="22"/>
  <c r="G123" i="22"/>
  <c r="E128" i="22"/>
  <c r="E126" i="22"/>
  <c r="G126" i="22"/>
  <c r="E121" i="22"/>
  <c r="G121" i="22"/>
  <c r="G125" i="22"/>
  <c r="E125" i="22"/>
  <c r="G122" i="22"/>
  <c r="E122" i="22"/>
  <c r="I113" i="21"/>
  <c r="I118" i="21"/>
  <c r="E118" i="21"/>
  <c r="I113" i="27"/>
  <c r="G113" i="27"/>
  <c r="D113" i="26"/>
  <c r="E113" i="26"/>
  <c r="D113" i="24"/>
  <c r="D113" i="27"/>
  <c r="E113" i="27"/>
  <c r="E113" i="21"/>
  <c r="D113" i="21"/>
  <c r="E124" i="22" l="1"/>
  <c r="C113" i="22"/>
  <c r="E113" i="22" l="1"/>
  <c r="D113" i="22"/>
  <c r="G124"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tc={A941E827-6D8A-49B2-AE76-CFCCB8DFBA94}</author>
  </authors>
  <commentList>
    <comment ref="B72" authorId="0" shapeId="0" xr:uid="{00000000-0006-0000-0800-000001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Entfall der Parkmöglichkeiten für Normalnutzer ist beschlossen</t>
      </text>
    </comment>
  </commentList>
</comments>
</file>

<file path=xl/sharedStrings.xml><?xml version="1.0" encoding="utf-8"?>
<sst xmlns="http://schemas.openxmlformats.org/spreadsheetml/2006/main" count="1871" uniqueCount="601">
  <si>
    <t>Stand:</t>
  </si>
  <si>
    <t>Erläuterung</t>
  </si>
  <si>
    <t>Bewertung</t>
  </si>
  <si>
    <t>Haltestelle</t>
  </si>
  <si>
    <t>Kapazität (Breite) der Stadtbahn-Haltestelle</t>
  </si>
  <si>
    <t>Lage und Zugänglichkeit (Erreichbarkeit)</t>
  </si>
  <si>
    <t>Barrierefreiheit und Ausstattung (Komfort) Stadtbahn</t>
  </si>
  <si>
    <t>Übersichtlichkeit, Erkennbarkeit (Orientierung)</t>
  </si>
  <si>
    <t>Qualität von Bushaltestellen</t>
  </si>
  <si>
    <t>Städtebau und 
Straßenraumgestalt</t>
  </si>
  <si>
    <t>Integration der Trasse in vorhandene städtebauliche Strukturen und Freiräume, städtebauliche Auswirkung auf Veranstaltungsplätze</t>
  </si>
  <si>
    <t>Einprägsamkeit</t>
  </si>
  <si>
    <t>Einfügung in die Gebietscharakteristik</t>
  </si>
  <si>
    <t>Gestalterische Trennwirkung der Haltestelle/Strecke, Zerschneidungswirkung durch Trasse</t>
  </si>
  <si>
    <t>Gestaltungsbeitrag des Straßenbegleitgrüns</t>
  </si>
  <si>
    <t xml:space="preserve"> Guter Gestaltungsbeitrag ist gegeben.</t>
  </si>
  <si>
    <t>Funktionale Trennwirkung der Fahrbahn</t>
  </si>
  <si>
    <t>Aufenthaltsqualität der Seitenräume</t>
  </si>
  <si>
    <t>Umweltauswirkungen</t>
  </si>
  <si>
    <t>Versiegelungsgrad</t>
  </si>
  <si>
    <t>Bäume</t>
  </si>
  <si>
    <t>Schallimmission, Erschütterung</t>
  </si>
  <si>
    <t>Verkehrliche Auswirkungen ÖPNV</t>
  </si>
  <si>
    <t>Fahrgastpotential</t>
  </si>
  <si>
    <t>Umsteigebeziehungen (Entfernung zum Umstiegsort auf Stadtbahn und/oder Bus)</t>
  </si>
  <si>
    <t>Trassierung Stadtbahn</t>
  </si>
  <si>
    <t>Betriebliche Flexibilität</t>
  </si>
  <si>
    <t>KVB</t>
  </si>
  <si>
    <t>Verkehrliche Auswirkungen MIV</t>
  </si>
  <si>
    <t>Verkehrsqualität des Längsverkehr für Kfz</t>
  </si>
  <si>
    <t>Verkehrsqualität des Querverkehrs für Kfz</t>
  </si>
  <si>
    <t>Erreichbarkeit der Quartiere und Parkhäuser, Umwegfahrten für Kfz (Linksabbieger, Wender)</t>
  </si>
  <si>
    <t>Ruhender Verkehr (Carsharing, Taxi und Ladezonen)</t>
  </si>
  <si>
    <t>Verkehrsablauf im Fußverkehr</t>
  </si>
  <si>
    <t>Verkehrsräume (Breiten) für Fußgänger (Ost-West)</t>
  </si>
  <si>
    <t>Überquerbarkeit der Fahrbahn (Nord-Süd)</t>
  </si>
  <si>
    <t xml:space="preserve"> insgesamt eher gute Überquerbarkeit gegeben</t>
  </si>
  <si>
    <t>Verkehrsablauf im Radverkehr</t>
  </si>
  <si>
    <t>Breite der Radverkehrsanlage einschl. Sicherheitsraum (Ost-West)</t>
  </si>
  <si>
    <t>Vernetzung der Radverkehrs (Nord-Süd)</t>
  </si>
  <si>
    <t>Fahrradparken</t>
  </si>
  <si>
    <t>Verkehrssicherheit für alle Verkehrsteilnehmer</t>
  </si>
  <si>
    <t>Sicherheit und Begreifbarkeit für MIV</t>
  </si>
  <si>
    <t>Sicherheit und Begreifbarkeit des Radverkehrs</t>
  </si>
  <si>
    <t xml:space="preserve"> Sicherheit ist gegeben.</t>
  </si>
  <si>
    <t>Konflikte und Gefährdung beim Überqueren von Fahrbahnen</t>
  </si>
  <si>
    <t>Konflikte und Gefährdung beim Überqueren von Gleisanlagen</t>
  </si>
  <si>
    <t>Wirtschaftlichkeit</t>
  </si>
  <si>
    <t>Investitionskosten</t>
  </si>
  <si>
    <t>Unterhaltungskosten</t>
  </si>
  <si>
    <t>Realisierung</t>
  </si>
  <si>
    <t>Grunderwerb, dauerhafte Flächeninanspruchnahme Eigentum Dritter</t>
  </si>
  <si>
    <t>Komplexität Bauzustände für Endzustand</t>
  </si>
  <si>
    <t>Summe:</t>
  </si>
  <si>
    <t>Rang</t>
  </si>
  <si>
    <t>Bewertung von zu untersuchenden Varianten</t>
  </si>
  <si>
    <t>Variante</t>
  </si>
  <si>
    <t>Beschreibung</t>
  </si>
  <si>
    <t>-</t>
  </si>
  <si>
    <t>Haltestelle unterirdisch</t>
  </si>
  <si>
    <t>Qualitätsanforderungen sind erfüllt.</t>
  </si>
  <si>
    <t>Insgesamt gute Einprägsamkeit.</t>
  </si>
  <si>
    <t>Eingeschränkte Einprägsamkeit wegen Unterfahrung Maritim-Hotel.</t>
  </si>
  <si>
    <t>Platzfläche weitestgehend freigehalten für Aufenthalt.</t>
  </si>
  <si>
    <t>Stadtbahn unterirdisch</t>
  </si>
  <si>
    <t>Gestaltungsbeitrag ist vorhanden</t>
  </si>
  <si>
    <t>Platzfläche nördlich des Tunnelrampe weitgehend freigehalten durch Unterführung Maritim.</t>
  </si>
  <si>
    <t>Verbesserung gegenüber dem Bestand, aber dennoch wegen der Fahrbahn Augustinerstraße durchschnittliche Qualität.</t>
  </si>
  <si>
    <t>Im Bereich der Augustinerstraße besser als heute durch Entfall der Fahrbahn Augustinerstraße, Einschränkung südlich des Maritim-Hotels.</t>
  </si>
  <si>
    <t>Im Vergleich hoher Wegfall an Bäumen. (Wegfall von 14 Bäumen)</t>
  </si>
  <si>
    <t>Im Vergleich hoher Wegfall an Bäumen. (Wegfall von 10 Bäumen)</t>
  </si>
  <si>
    <t>Keine nennenswerte Änderung des Einzugsbereiches gegenüber Ist-Zustand.</t>
  </si>
  <si>
    <t>Verschlechterung gegenüber dem Ist-Zustand durch Verlegung der Bushaltestelle und Entfall einzelner Zugänge zur unterirdischen Haltestelle</t>
  </si>
  <si>
    <t>Verlagert an Haltestelle südlich des Maritim-Hotels, nicht eingeschränkt.</t>
  </si>
  <si>
    <t>Hauptrichtung wird unter Maritim-Hotel geführt, was zu komplexerem Doppelknoten führt. Kreisverkehrsplatz mit guter Qualität.</t>
  </si>
  <si>
    <t>Durch die unterirdische Führung der Stadtbahn bieten die Signalprogramme mehr Freiraum für die Abwicklung der Nebenrichtungen.</t>
  </si>
  <si>
    <t>Keine Änderung gegenüber dem Ist-Zustand. Grundsätzlich gute Erreichbarkeit.</t>
  </si>
  <si>
    <t>Verschlechterung der Erreichbarkeit zur Altstadt wegen Entfall der direkten Zufahrtsmöglichkeit.</t>
  </si>
  <si>
    <t>Möglichkeiten sind vorhanden.</t>
  </si>
  <si>
    <t>Durchschnittlich werden große Breiten erreicht.</t>
  </si>
  <si>
    <t>Grundsätzlich sehr gutes Angebot an Querungsmöglichkeiten. Nord-Süd-Verbindung über den Heumarkt durch Tunnelbauwerk nicht komfortabel.</t>
  </si>
  <si>
    <t>Querungsmöglichkeit mit einer Breite von 15 m auf der Pipinstraße (Elogiusplatz) entfällt aufgrund des Kreisverkehrs, da sonst zu geringer Abstand zwischen den Querungen. Nord-Süd-Verbindung über den Heumarkt durch Tunnelbauwerk nicht komfortabel.</t>
  </si>
  <si>
    <t>Einhaltung von mindestens 2,50 m Breite.</t>
  </si>
  <si>
    <t>Einhaltung von mindestens 2,50 m Breite. Westlich der Deutzer Brücke enden die Radwege in Gegenrichtung in größeren gemischten Fuß-/Radverkehrsflächen</t>
  </si>
  <si>
    <t xml:space="preserve">Bislang keine Lösung zur durchgängigen/direkten Vernetzung, schwierige Lösung am Knoten Pipinstr./Heumarkt. </t>
  </si>
  <si>
    <t>Direkte Verbindungen für den Radverkehr sind vorhanden.</t>
  </si>
  <si>
    <t xml:space="preserve"> Zusätzliche Flächen für das Fahrradparken sind realisierbar.  </t>
  </si>
  <si>
    <t xml:space="preserve">Keine Verschlechterung der Begreifbarkeit oder Sicherheit. Variante orientiert sich am Bestand. </t>
  </si>
  <si>
    <t xml:space="preserve">Sicherheit ist grundsätzlich gegeben. Südöstliche Führung Zweirichtungsverkehr wird kritisch gesehen. Wird durch Achsenbeschluss entschärft (nicht im Plan eingepflegt) </t>
  </si>
  <si>
    <t>Sicherheit ist grundsätzlich gegeben.Südöstliche Führung Zweirichtungsverkehr wird kritisch gesehen. Wird durch Achsenbeschluss entschärft (nicht im Plan eingepflegt)</t>
  </si>
  <si>
    <t>Nur auf Deutzer Brücke Radverkehr in Gegenrichtung im Seitenraum. Gemeinsame Geh-/Radwegflächen an den Übergängen zur Brücke.</t>
  </si>
  <si>
    <t>Grundsätzlich geringes Gefährdungspotenzial</t>
  </si>
  <si>
    <t>Grundsätzlich geringes Gefährdungspotenzial, da Gleistrasse geschützt sein wird, wenn sie in den Tunnel abtaucht.</t>
  </si>
  <si>
    <r>
      <t xml:space="preserve">Investitionskosten
</t>
    </r>
    <r>
      <rPr>
        <i/>
        <sz val="8"/>
        <rFont val="Arial"/>
        <family val="2"/>
      </rPr>
      <t>Stand Mai 2022: qualitative Abschätzung auf Basis Flächeninanspruchnahme</t>
    </r>
  </si>
  <si>
    <t>Grunderwerb im Bereich der Bushaltestelle am Maritim notwendig.</t>
  </si>
  <si>
    <t>Hinweis: Abhängig vom Bauverfahren Tunnel.</t>
  </si>
  <si>
    <t>Auswertung Detail</t>
  </si>
  <si>
    <t>Kreisverkehr Nord-Süd-Fahrt mit Radführung auf Nebenanlagen</t>
  </si>
  <si>
    <t>Es sind keine Haltestellen im Abschnitt enthalten.</t>
  </si>
  <si>
    <t>Kaum Änderungen zum Bestand.</t>
  </si>
  <si>
    <t>Wesentlich größere Freiräume nun vorhanden, sonst kaum Änderungen zum Bestand.</t>
  </si>
  <si>
    <t>Vielzahl an Fahrstreifen, Radschutzstreifen und Fläche am Knoten Nord-Süd-Fahrt verringert die Einprägsamkeit</t>
  </si>
  <si>
    <t>Die Lösung ist einprägsam in der gleichen Qualität wie der heutige Zustand.</t>
  </si>
  <si>
    <t>Die Lösung ist einprägsam und für alle Verkehrsteilnehmer verständlich.</t>
  </si>
  <si>
    <t>Geringere Einfügung durch höheren Platzbedarf durch direktes Linksabbiegen für Radfahrer</t>
  </si>
  <si>
    <t>Straßenbauliche Lösung verbaucht weniger Platz, daher gute Einfügung auch in Verbindung mit den Anschlussbereichen im Osten und Westen.</t>
  </si>
  <si>
    <t>Geringere Einfügung durch höheren Platzbedarf durch Verkehrsinseln für Radfahrer</t>
  </si>
  <si>
    <t>Straßenbauliche Lösung verbaucht insgesamt wenig Platz, daher gute Einfügung auch in Verbindung mit den Anschlussbereichen im Osten und Westen.</t>
  </si>
  <si>
    <t>Sehr große Knotenfläche erhöht die Trennwirkung.</t>
  </si>
  <si>
    <t>Mittelere Trennwirkung, da Verkehrsfläche gegenüber Bestand abnimmt.</t>
  </si>
  <si>
    <t>Verbesserung gegenüber dem Bestand, trotzdem große Verkehrsfläche.</t>
  </si>
  <si>
    <t>Verbesserung gegenüber dem Bestand, Verkehrsfläche gegenüber der anderen Varianten geringer.</t>
  </si>
  <si>
    <t>Verkehrsfläche verringert sich um ca. ein Viertel.</t>
  </si>
  <si>
    <t>Verkehrsfläche verringert sich um ca. ein Drittel (nach Verkehrsflächenreduizierung).</t>
  </si>
  <si>
    <t>Nur wenn die Bäume am Motel One erhalten werden</t>
  </si>
  <si>
    <t>Keine oberirdische Stadtbahn. Verbesserung zum Bestand aufgrund einer geringeren Anzahl durchgängiger Fahrstreifen.</t>
  </si>
  <si>
    <t xml:space="preserve">Keine Veränderung zum Bestand </t>
  </si>
  <si>
    <t>Stadtbahn unterirdisch, keine Buslinien</t>
  </si>
  <si>
    <t>Befriedigende Leistungsfähigkeit für den Verkehr in der Hauptrichtung.</t>
  </si>
  <si>
    <t>Ausreichende Leistungsfähigkeit für den Verkehr in der Hauptrichtung, da für indirektes Abbiegen der Radfahrer eine Phase mehr benötigt wird.</t>
  </si>
  <si>
    <t>Befriedigende Leistungsfähigkeit für den Verkehr in der Hauptrichtung - nur durch Radverkehr auf eigener Infrastruktur.</t>
  </si>
  <si>
    <t>Ausreichende Leistungsfähigkeit für den Verkehr in den Nebenrichtungen.</t>
  </si>
  <si>
    <t>Die Variante ist vergleichbar mit dem Bestand. Keine Fahrbeziehung wird entfernt. Verbesserung durch den Anschluss an St. Agatha.</t>
  </si>
  <si>
    <t xml:space="preserve"> Viel Platz, befriedigendes Angebot für Liefern/Laden, Carsharing, Taxistände nicht geringer als Bestand.</t>
  </si>
  <si>
    <t xml:space="preserve"> Es liegen große Breiten vor.</t>
  </si>
  <si>
    <t xml:space="preserve"> Es liegen auf freier Strecke große Breiten vor. Nördlich und südlich des KV entstehen Engstellen zwischen 2,50m und 3,0m .</t>
  </si>
  <si>
    <t xml:space="preserve">Anordung einer zusätzlichen Fußgängerfurt auf Höhe der Nord-Süd-Fahrt </t>
  </si>
  <si>
    <t>Eine Mindestbreite von 2,50 m wird überall erreicht.</t>
  </si>
  <si>
    <t>Die Variante ist vergleichbar mit dem Bestand, Begreifbarkeit ist gut. Die Sicherheit ist durch vermehrte Konflikte mit dem Radverkehr  eingeschränkt.</t>
  </si>
  <si>
    <t>Die Variante ist vergleichbar mit dem Bestand, Sicherheit und Begreifbarkeit sind gut.</t>
  </si>
  <si>
    <t>Direkte Fahrradweichen sind unsicherer als das indirekte Abbiegen.</t>
  </si>
  <si>
    <t xml:space="preserve"> Sicherheit ist gegeben durch indirektes Abbiegen.</t>
  </si>
  <si>
    <t>Die Variante ist vergleichbar mit dem Bestand. Anordnung einer zusätzlichen Fußgängerquerung durch die Cäcilienstraße.</t>
  </si>
  <si>
    <t>Hinweis: weniger flächenintensiv</t>
  </si>
  <si>
    <t>Hinweis: weniger flächenintensiv, mehr Tieffbauarbeiten durch Bordsteine</t>
  </si>
  <si>
    <t>Unterhaltungskosten weniger als im Bestand</t>
  </si>
  <si>
    <t>Es ist kein Grunderwerb zu erwarten.</t>
  </si>
  <si>
    <t>Haltestelle unterirdisch
Straßenraum angepasst an Durchdringungszonen für Aufzüge und Treppenaufgänge</t>
  </si>
  <si>
    <t>Barrierefreiheit mit kantenreiner Befahrung und Platz für komplette Haltestellenausstattung gegeben.</t>
  </si>
  <si>
    <t>Platzfläche des Neumarkts wird wesentlich größer im Vergleich zum Bestand. Städtebauliche Gestaltung möglich, auch in Cäcilienstr. Harmonische Trassierung über den gesamten Bereich.</t>
  </si>
  <si>
    <t>Platzfläche des Neumarkts wird wesentlich größer im Vergleich zum Bestand. Städtebauliche Gestaltung möglich, auch in Cäcilienstr. Grundsätzlich harmonische Trassierung mit Ausnahme der Wendefahrt, die jedoch günstig an der Kronengasse liegt.</t>
  </si>
  <si>
    <t>Platzfläche des Neumarkts wird wesentlich größer, Seitenräume in Cäcilienstraße können bei Breiten von größer 15 m auch vielfältig genutzt und gestaltet werden</t>
  </si>
  <si>
    <t xml:space="preserve">Haltestelle unterirdisch - 4 "kompakte" Treppenaufgänge zu den Ebenen, Aufzüge in Mittellage. </t>
  </si>
  <si>
    <t>Haltestelle unterirdisch - 4 "kompakte" Treppenaufgänge zu den Ebenen, Aufzüge in Mittellage.</t>
  </si>
  <si>
    <t xml:space="preserve">Haltestelle unterirdisch - verschiedene Eingänge zu den einzelnen Ebenen (doppelt so viele wie N1), schlechtere Orientierung für Ortsfremde. </t>
  </si>
  <si>
    <t>Haltestelle unterirdisch - verschiedene Eingänge zu den einzelnen Ebenen, zwischen den Richtungsfahrbahnen liegender Aufzug</t>
  </si>
  <si>
    <t>Trennwirkung durch Fahrbahn mit breiter Mittel-/Querungsinsel und den dort befindlichen Aufzügen vorhanden</t>
  </si>
  <si>
    <t>Es entfallen keine Bäume, Neupflanzungen mit Alleecharakter möglich. Durch geringere Versiegelungsfläche auch mehr Fläche für Grünpflanzungen.</t>
  </si>
  <si>
    <t>Große Abstände von Fahrbahn zu Gebäudekanten, keine oberirdische Stadtbahn</t>
  </si>
  <si>
    <t>Sehr Kurzer Umstieg zwischen den unterirdischen Stadtbahnen; Umsteigebeziehung zwischen Bus und Bahn durch Aufgänge in Haltestellennähe gut (in Bestand und auch neu geplant)</t>
  </si>
  <si>
    <t>Kurzer Umstieg zwischen den unterirdischen Stadtbahnen; Umsteigebeziehung zwischen Bus und Bahn durch Aufgänge in Haltestellennähe gut (in Bestand und auch neu geplant)
Distanz zwischen den beiden neuen Haltestellen für einen Umstieg groß.</t>
  </si>
  <si>
    <t>Lösung bietet eine angemessene Flexibiltät.</t>
  </si>
  <si>
    <t>Alle Parkhäuser und Quartiere von Osten und Westen erreichbar.</t>
  </si>
  <si>
    <t>Es gibt eine Engstelle (b=2,49 m) durch den Abstand zwischen Treppenaufgang und Gebäudekante (kein Gehweg auf anderer Seite der Treppe vorhanden). Sonst i.d.R. Gehwegbreite deutlich &gt; 4,0 m</t>
  </si>
  <si>
    <t>Keine Engstellen, Wunschgehwegbreiten von &gt; 4,0 m überall überschritten</t>
  </si>
  <si>
    <t>4 signalisierte Querungsstellen Neumarkt +je eine an der Kronengasse und an der Antonsgasse</t>
  </si>
  <si>
    <t>Nord-Süd-Verbindung über Apostelnstraße / Im Laach, über Fleischmengergasse / Neumarkt und an Kronengasse möglich. Freie Führung über den Neumarkt (Ein- und Ausfädelungen eingerichtet) oder über Apostelnstr.</t>
  </si>
  <si>
    <t>Nord-Süd-Verbindung über Apostelnstraße / Im Laach, über Fleischmengergasse / Neumarkt und an Antonsgasse möglich. Freie Führung über den Neumarkt (Ein- und Ausfädelungen eingerichtet) oder über Apostelnstr.</t>
  </si>
  <si>
    <t>Nord-Süd-Verbindung über Apostelnstraße / Im Laach und über Fleischmengergasse / Neumarkt / Richmodstr. möglich. Freie Führung über den Neumarkt (Ein- und Ausfädelungen eingerichtet) oder über Apostelnstr.</t>
  </si>
  <si>
    <t>Platz in Nähe der Haltestelle, an der Einkaufszone und an allen "Zugängen" des Neumarkts vorhanden</t>
  </si>
  <si>
    <t>Wendefahrbahn an Kronengasse mit 2 Einmündungen zunächst weniger übersichtlich. Durch Markierung klare Führung, wenn Sicherheit gewährleistet ist auch ohne Signalisierung am Wender.</t>
  </si>
  <si>
    <t>breite, signalisierte Furten mit ausreichend Aufstellflächen</t>
  </si>
  <si>
    <t>breite, signalisierte Furten mit ausreichend Aufstellflächen inkl. Mittelinsel</t>
  </si>
  <si>
    <t>Geringere Wartungskosten an Oberfläche gegenüber Bestand</t>
  </si>
  <si>
    <t>Geringere Wartungskosten gegenüber Bestand</t>
  </si>
  <si>
    <t>Kein Grunderwerb benötigt - Straßenzug wird schmaler</t>
  </si>
  <si>
    <t>Hinweis: Komplexität abhängig vom Bauverfahren Tunnel.</t>
  </si>
  <si>
    <t>Keine Bushaltestelle in diesem Abschnitt</t>
  </si>
  <si>
    <t>Trasse wird mittig angeordnet, Seitenräume mit einer Breite von über 10 m entstehen. Neben ausreichend Flächen für alle Verkehrsteilnehmer kann der Seitenraum gestaltet und auch für Sondernutzungen verwendet werden.</t>
  </si>
  <si>
    <t>Keine Haltestelle oder Haltestellenaufgänge in diesem Abschnitt.</t>
  </si>
  <si>
    <t>Strecke fügt sich sehr gut in das Gebiet ein. Gute Übersichtlichkeit, parallel zu den Häuserkanten. Platz zur Verstärkung eines Boulevard-Charakters gegeben.</t>
  </si>
  <si>
    <t xml:space="preserve"> Guter Gestaltungsbeitrag ist gegeben. Seitenräume und MIttelstreifen können großflächig mit Straßenbegleitgrün beplant werden.</t>
  </si>
  <si>
    <t>Gebündelte, schmale Verkehrsachse in mittiger Lage, Querungsmöglichkeiten vorhanden, Grünstreifen wirkt mit Barrierewirkung</t>
  </si>
  <si>
    <t>Hohes Gestaltungspotential und Verbreiterung der Außengastronomie. Verkehrsflächen für Fußverkehr ist breiter als Gesamtfahrbahn.</t>
  </si>
  <si>
    <t>Es entfallen keine Bäume. Stattdessen kann eine Vielzahl von Bäumen neu gepflanzt werden.</t>
  </si>
  <si>
    <t xml:space="preserve"> unveränderte Ausschöpfung gegenüber Ist-Zustand - keine Haltestelle oder Zugänge</t>
  </si>
  <si>
    <t>Fahrbahn für Linienbusverkehr ausgelegt, Ausweichrouten über Mauritiussteinweg etc. vorhanden.</t>
  </si>
  <si>
    <t>Erreichbarkeit des Apostelnquartiers über Benesisstraße, Mauritiusviertel über Im Laach/Schaafenstr. - das Erreichen von Parkhäusern/Quartieren sichergestellt.</t>
  </si>
  <si>
    <t xml:space="preserve">Keine Engstellen, Wunschgehwegbreiten von &gt; 5,0 m überall überschritten. Verbesserung entlang der gesamten Strecke </t>
  </si>
  <si>
    <t xml:space="preserve"> ausgeprägte Vernetzung des Radverkehrs; an für Radverkehr geöffneten Einbahnstraßen werden Aufstellflächen fürs Linksabbiegen und Schutzstreifen zu Beginn der Einbahnstraße eingeplant. Nur eingeschränkte Verbindung von Rinkenpfuhl in Benesisstr.</t>
  </si>
  <si>
    <t xml:space="preserve"> zusätzliche Möglichkeiten für Fahrradparken entlang der gesamten Hahnenstraße</t>
  </si>
  <si>
    <t>Keine Gründe für Abzüge - Übersichtlichkeit und Kompaktheit  sind gegeben</t>
  </si>
  <si>
    <t>Keine Gründe für Abzüge - sicheres Linksabbiegen, durchgängige Radinfrastruktur</t>
  </si>
  <si>
    <t xml:space="preserve">breite, signalisierte Furten mit ausreichend Aufstellflächen oder Fußgängerüberweg mit Vorrang für Zufußgehende </t>
  </si>
  <si>
    <t>Hinweis: Wenig Flächenverbrauch, einfacher Straßenzug.</t>
  </si>
  <si>
    <t>Deutlich geringer gegenüber Bestand</t>
  </si>
  <si>
    <t>Hinweis: Abhängig vom Bauverfahren Tunnel. Aufgrund der Flächenverfügbarkeit weniger komplex.</t>
  </si>
  <si>
    <t>Platzfläche des Rudolfplatzes wird wesentlich größer, Seitenräume in Aachener Straße können bei Breiten von größer 9 m auch vielfältig genutzt und gestaltet werden</t>
  </si>
  <si>
    <t xml:space="preserve">Haltestelle unterirdisch - Die Ausgänge können in der Nähe der Bestandsausgänge und in der Nähe der Bushaltestelle gelegen sein. </t>
  </si>
  <si>
    <t>Haltestelle unterirdisch - Die Ausgänge können in der Nähe der Bestandsausgänge gelegen sein,aber die Bushaltestellen sind aufgrund der Konfiguration dieser Variante weiter entfernt.</t>
  </si>
  <si>
    <t xml:space="preserve">Strecke fügt sich sehr gut in das Gebiet ein. Gute Übersichtlichkeit, parallel zu den Häuserkanten. Nur Bus und Radfahrer durch die Rudolfplatz, Asphaltierung nicht erfordelich. </t>
  </si>
  <si>
    <t>Platzfläche bleibt weiterhin zerschnitte. Dennoch geringere Verkehrsflächen und Verbesserung gegenüber Bestand</t>
  </si>
  <si>
    <t xml:space="preserve">Verkehrsachsen meist mittig im Straßenraum angeordnet, Vielzahl von Querungsstellen sind gegeben (oder freefloat uner Rudolfpllatz). Sehr viel Platz in der Aachener Straße. Entfall der Bahn positiv. </t>
  </si>
  <si>
    <t xml:space="preserve">Verkehrsachse meist mittig im Straßenraum und auf Rudolfplatz angeordnet, Vielzahl von Querungsstellen sind gegeben . Sehr viel Platz in der Aachener Straße. Entfall der Bahn positiv. </t>
  </si>
  <si>
    <t>Hohes Gestaltungspotential und Verbreiterung der Außengastronomie</t>
  </si>
  <si>
    <t>Es entfallen kein Bäume</t>
  </si>
  <si>
    <t>Sehr kurzer Umstieg zwischen den unterirdischen Stadtbahnen; Umsteigebeziehung zwischen Bus und Bahn durch Aufgänge in Haltestellennähe gut (in Bestand und auch neu geplant)</t>
  </si>
  <si>
    <t>Sehr kurzer Umstieg zwischen den unterirdischen Stadtbahnen; Umsteigebeziehung zwischen Bus und Bahn sind aufgrund der Konfiguration dieser Variante weiter entfernt.</t>
  </si>
  <si>
    <t>Keine Einschränkungen, wenn Busbevorrechtigung signaltechnisch realisiert wird.</t>
  </si>
  <si>
    <t>Keine zu kreuzende Stadtbahn</t>
  </si>
  <si>
    <t>Alle Parkhäuser erreichbar (nicht optimal über Anliegerstraße)</t>
  </si>
  <si>
    <t>Alle Parkhäuser erreichbar</t>
  </si>
  <si>
    <t xml:space="preserve">Keine Engstellen, Wunschgehwegbreiten von 5 bis 8 m überall überschritten. Verbesserung auf Höhe Rudolfplatz </t>
  </si>
  <si>
    <t xml:space="preserve">Keine Engstellen, Wunschgehwegbreiten von 5 bis 8 m überall überschritten. Verbesserung auf der Höhe Rudolfplatz </t>
  </si>
  <si>
    <t>Aachener Straße ohne signalisierte Querungen aufgrund Anlieferfahrbahn, Rudolfplatz verkehrsfrei</t>
  </si>
  <si>
    <t xml:space="preserve"> Verbesserung auf der Höhe Aachener Straße mit  vorfahrtgeregeltem Knotenpunkt, Rudolfplatz mit Busverkehr als Hindernis </t>
  </si>
  <si>
    <t>Mischverkehr Bus/Radfahrer entlang des ganzen Abschnittes.</t>
  </si>
  <si>
    <t>Eigene Radfahrstreifen / Radwege entlang der kompletten Streckenvon 2,50m</t>
  </si>
  <si>
    <t xml:space="preserve"> zusätzliche Möglichkeiten für Fahrradparken ggü. Bestand. Platz in Nähe der Haltestelle</t>
  </si>
  <si>
    <t>Übersichtlichkeit und Kompaktheit sind gegeben</t>
  </si>
  <si>
    <t>Übersichtlichkeit und Kompaktheit sind gegeben. Busfahrstreifen könnte von anderen Verkehrsteilnehmern irrtümlich genutzt werden</t>
  </si>
  <si>
    <t>Keine Gründe für Abzüge - Aachener Str. als Anliegerstraße für Radverkehr komfortabel</t>
  </si>
  <si>
    <t>Keine Gründe für Abzüge - Grundsätzlich gutes Angebot an Querungsmöglichkeiten.</t>
  </si>
  <si>
    <t>breite, signalisierte Furten mit ausreichend Aufstellflächen; Radfahrer auf Fahrbahn und mitsignalisiert</t>
  </si>
  <si>
    <t>Sehr gute Einfügung. Aufenthaltsqualität gewinnt.</t>
  </si>
  <si>
    <t>Sehr gute Einfügung. Aufenthaltsqualität gewinnt, außer im Abschnitt westlich der Moltkestraße.</t>
  </si>
  <si>
    <t>Deutlich reduzierte Fahrbahnbreite.</t>
  </si>
  <si>
    <t>Deutlich reduzierte Fahrbahnbreite, außer im Abschnitt westlich der Moltkestraße.</t>
  </si>
  <si>
    <t>Hohes Gestaltungspotential außer in der Moltkestraße (Wie im Bestand). Verbreiterung der Außengastronomie</t>
  </si>
  <si>
    <t>Es entfällt kein Baum</t>
  </si>
  <si>
    <t>Es entfallen 2 Bäume</t>
  </si>
  <si>
    <t>Große Abstände von Fahrbahn zu Gebäudekanten in der Aachener Straße, aber ggü. im Bestand für Moltkestraße nur leicht verbessert, keine oberirdische Stadtbahn</t>
  </si>
  <si>
    <t>Große Abstände von Fahrbahn zu Gebäudekanten, aber ggü. im Bestand für Moltkestraße nur leicht verbessert, keine oberirdische Stadtbahn</t>
  </si>
  <si>
    <t>alle Varianten vergleichbar</t>
  </si>
  <si>
    <t>Umsteigebeziehung in allen Varianten vergleichbar</t>
  </si>
  <si>
    <t>Keine Einschränkungen für die Stadtbahn. Busführung über Richard-Wagner-Straße gemeinsam mit Hauptrichtung</t>
  </si>
  <si>
    <t>Keine Einschränkungen für die Stadtbahn. Busführung über Richard-Wagner-Straße gemeinsam mit Hauptrichtung, keine Ausweichroute wegen Einrichtungsverkehr</t>
  </si>
  <si>
    <t>Auf der Aachener Straße geringe Belastungen und keine nennenswerten Einschränkungen zu erwarten.</t>
  </si>
  <si>
    <t>Hauptfahrbeziehung Molktestraße zu Aachener Straße stadtauswärts gemäß Prognosebelastungen trassiert, daher keine nennenswerten Einschränkungen zu erwarten.</t>
  </si>
  <si>
    <t>Keine Einschränkungen zu erwarten.</t>
  </si>
  <si>
    <t>Alle Parkhäuser erreichbar (nicht optimal über Anliegerstraße), Bereich zwischen Moltkestr. und Eisenbahnbrücke wegen Zweirichtungsverkehr gut erschlossen</t>
  </si>
  <si>
    <t>Alle Parkhäuser erreichbar (nicht optimal über Anliegerstraße), Bereich zwischen Moltkestr. und Eisenbahnbrücke wegen Zweirichtungsverkehr nur aus einer Fahrtrichtung erschlossen</t>
  </si>
  <si>
    <t>Alle Parkhäuser erreichbar (nicht optimal über Anliegerstraße), Einrichtungsverkehr führt zu Umwegen bei der Erschließung</t>
  </si>
  <si>
    <t>Keine Engstellen, Wunschgehwegbreiten von &gt; 5,0 m überall überschritten.</t>
  </si>
  <si>
    <t xml:space="preserve"> insgesamt eher gute Überquerbarkeit gegeben. Negativer Punkt: 2,60 m breiter Gehweg in der Moltkestraße Ostseite.</t>
  </si>
  <si>
    <t xml:space="preserve"> insgesamt eher gute Überquerbarkeit gegeben. Negativer Punkt: 2,60 m breiter Gehweg in der Moltkestraße.</t>
  </si>
  <si>
    <t>Keine Gründe für Abzüge - Übersichtlichkeit und Kompaktheit sind gegeben</t>
  </si>
  <si>
    <t>Die Variante ist etwas komplexer (z.B. Knoten, Führung der Hauptachse)</t>
  </si>
  <si>
    <t>breite, signalisierte Furten mit ausreichend Aufstellflächen; Radfahrer auf Fahrbahn und mitsignalisiert.</t>
  </si>
  <si>
    <t>breite, signalisierte Furten mit ausreichend Aufstellflächen; Radfahrer auf Fahrbahn und mitsignalisiert. Negativer Punkt: 2,60 m breiter Gehweg in der Moltkestraße.</t>
  </si>
  <si>
    <t>Vergleichbare Investitionskosten, keine herausragenden Unterschiede</t>
  </si>
  <si>
    <t>Straßenraum wird von der Verkehrsfläche dominiert, keine Flächen für Sondernutzungen, Seitenräume ähnlich zum Bestand</t>
  </si>
  <si>
    <t>Vermehrt Platz im Seitenraum, Nutzung der Freiräume für Gastronomie etc. besser möglich.</t>
  </si>
  <si>
    <t>Verkehrsführung ist einprägsam</t>
  </si>
  <si>
    <t>Verkehrsführung ist einprägsam - dem Bestand nachempfunden</t>
  </si>
  <si>
    <t>Richard-Wagner-Straße bleibt weiterhin verstärkt eine Verkehrsachse. Keine Stärkung der Gastronomie etc.</t>
  </si>
  <si>
    <t>Richard-Wagner-Straße bleibt weiterhin verstärkt eine Verkehrsachse. Keine Stärkung der Gastronomie etc.
Geschwungene Führung der Moltkestraße durch Bushaltestelle ungünstig.</t>
  </si>
  <si>
    <t xml:space="preserve">Fügt sich besser in die Wohn-/Gastronomie-/Einzelhandelsnutzung ein </t>
  </si>
  <si>
    <t xml:space="preserve">Verkehrsachse meist mittig im Straßenraum angeordnet, Bündelung und Vielzahl von Querungsstellen sind gegeben.  Zweirichtungsverkehr als neues Trennelement. Entfall der Bahn positiv. </t>
  </si>
  <si>
    <t xml:space="preserve">Verkehrsachse meist mittig im Straßenraum angeordnet, Bündelung und Vielzahl von Querungsstellen sind gegeben. Neuer Zweirichtungsverkehr als neues Trennelement. Trennwirkung auch entlang gesamter Moltkestr. Entfall der Bahn positiv. </t>
  </si>
  <si>
    <t>Breite der Seitenräume erhöht die Aufenthaltsqualität signifikant.</t>
  </si>
  <si>
    <t>Es entfallen keine Bäume.</t>
  </si>
  <si>
    <t>Es entfällt ein Baum.</t>
  </si>
  <si>
    <t>Zweirichtungsverkehr und geringe Abstände zur Bebauung. Keine Bahn.</t>
  </si>
  <si>
    <t>Nur Einrichtungsverkehr - größere Abstände zu Gebäuden</t>
  </si>
  <si>
    <t>Einzugsbereiche je nach Fahrtrichtung besser oder schlechter gegnüber dem Bestand. Neue S-Bahn positiv, genau wie Bündelung der Haltestellen zur besseren Übersicht</t>
  </si>
  <si>
    <t>Richard-Wagner-Straße als Hauptroute für den Bus in Richtung Neumarkt. Keine Ausweichrouten vorhanden. Richtungstrennung des Busses + teilweise Entkoppelung von der Stadtbahn</t>
  </si>
  <si>
    <t>Straßenentwurf trägt der prognostizierten Belastung Rechnung und bietet Möglichkeiten, verkehrstechnisch sinnvoll auf die starken Verkehrsbeziehungen zu reagieren. Eine ausreichende Verkehrsqualität ist zu erwarten.</t>
  </si>
  <si>
    <t>Keine besonderen Störeinflüsse und nur Einrichtungsverkehr - Verkehrstechnische Bewertung noch ausstehend</t>
  </si>
  <si>
    <t xml:space="preserve">Nebenrichtungen werden geringe Freigabezeiten aufweisen, weil die Belastungen gering sind. </t>
  </si>
  <si>
    <t>Verkehrstechnische Bewertung noch ausstehend</t>
  </si>
  <si>
    <t>Geradlinige Verbindung Hauptstrom Richtung Aachener Weiher, Erreichbarkeit der Quartiere durch Zweirichtungsverkehr gut, Erreichbarkeit der Tiefgarage Rudolfplatz gesichert, Bereich zwischen Moltkestr. und Eisenbahnbrücke wegen Zweirichtungsverkehr gut erschlossen</t>
  </si>
  <si>
    <t>Parkflächen entfallen, Ladezonen und Carsharing eingeplant. An manchen wichtigen Stellen wird die Ladezone zulasten des zu Fuß Gehenden eingeplant.</t>
  </si>
  <si>
    <t>Parkflächen entfallen, Ladezonen und Carsharing eingeplant. An allen wichtigen Stellen eingeplant.</t>
  </si>
  <si>
    <t>Gehwegbreiten zwischen 2,20 m (Engstellen an Ladezonen und vor Steigenberger-Hotel) und 5,00 m</t>
  </si>
  <si>
    <t xml:space="preserve">Gehwegbreiten über 3,00 m </t>
  </si>
  <si>
    <t>Signalisierte Querungsstellen an den kreuzenden Nebenstraßen - mehr als im Bestand</t>
  </si>
  <si>
    <t>Durchgängige Radverkehrsinfrastruktur mit 2,50 m Breite</t>
  </si>
  <si>
    <t>Aufstellflächen, Fahrradtaschen zum Linksabbiegen, gesicherte Führung in geöffnete Einbahnstraße, Fahrradstraße Moltkestr. Nord</t>
  </si>
  <si>
    <t>Aufstellflächen, Fahrradtaschen zum Linksabbiegen, gesicherte Führung in geöffnete Einbahnstraße. Punktabzug, da Moltkestraße keine Fahrradstraße mehr ist.</t>
  </si>
  <si>
    <t>Flächen für Fahrradabstellanlagen vorhanden</t>
  </si>
  <si>
    <t>Durchgängige Verbindung Ost-West, kein Grund für einen Abzug vorhanden</t>
  </si>
  <si>
    <t>Durchgängige Verbindung Ost-West. Kein Grund für einen Abzug vorhanden, da die Einrichtungsverbindungen dem Bestand entsprechen.</t>
  </si>
  <si>
    <t>Durchgängige Verbindungen, gesicherte Abbiegebeziehungen</t>
  </si>
  <si>
    <t>Nur gesicherte Querungen der Fahrbahn</t>
  </si>
  <si>
    <t>Verkehrsführung ist einprägsam, Hauptrichtung in einer Achse geführt in beiden Fahrtrichtungen</t>
  </si>
  <si>
    <t>Erweiterung des Aachener Weiher, Trennung des Grüngürtels verstärkt</t>
  </si>
  <si>
    <t>Trennung des Grüngürtels verstärkt</t>
  </si>
  <si>
    <t>Trennwirkung hoch - Tunnelportal in östlichster Lage</t>
  </si>
  <si>
    <t>Der Erweiterung des Aachener Weihers ist eine Mehrwert für Straßenbegleitgrüns</t>
  </si>
  <si>
    <t>Kaum Verbesserung</t>
  </si>
  <si>
    <t xml:space="preserve">Verkehrsachse östlicher angeordnet, Bündelung und Vielzahl von Querungsstellen auf der Höhe Schmalbeinstraße sind gegeben. </t>
  </si>
  <si>
    <t>Verkehrsachse östlicher angeordnet, es ist immer noch möglich, den Raum zwischen der S-Bahn und der Straße zu gestalten. Viel mehr Platz für den Aachener Weiher.</t>
  </si>
  <si>
    <t>Viel Platz zwischen der S-Bahn und der Straße - Nutzungsdefinition und Aufenthaltsqualität fragwürdig. Keine Verlängerung des Aachener Weihers.                            
Durch die Lage des Tunnelmundes Engstelle vor der Schmalbeinstraße.</t>
  </si>
  <si>
    <t>Viel Platz zwischen der S-Bahn und der Straße. Erweiterung Aachener Weiher ebenfalls realisierbar.</t>
  </si>
  <si>
    <t>Ein bisschen geringer als im Bestand durch Verkehrsflächenreduzierung</t>
  </si>
  <si>
    <t>Deutlich geringerer Versiegelungsgrad - Verkehrsflächenreduzierung, Wender vor Tunnelportal und Verkehr stadtauswärts über Aachener Str.</t>
  </si>
  <si>
    <t>Die Planung kann Bäume erhalten.</t>
  </si>
  <si>
    <t>Es entfällt keine Bäume.</t>
  </si>
  <si>
    <t>Die Planung kann Bäume erhalten (auch wenn derzeit noch nicht dargestellt).</t>
  </si>
  <si>
    <t xml:space="preserve">Weniger Verkehr entlang der Aachener Straße, und evtl. bessere Lage des Tunnelmundes für die Anwohner </t>
  </si>
  <si>
    <t>Mehr Verkehr entlang der Aachener Straße, Tunnelportal näher an Schmalbeinstraße (dort Wohnbebauung)</t>
  </si>
  <si>
    <t>Stadtbahn unterirdisch - Kein Bus</t>
  </si>
  <si>
    <t>Keine Stadtbahnhaltestelle oder Haltestellenaufgänge in diesem Abschnitt.</t>
  </si>
  <si>
    <t>Trassierung quasi identisch - Lage des Tunnelportals hier nicht bewertet</t>
  </si>
  <si>
    <t>Wendeschleife der Bahn im Bestand entfällt 
kein Linienbusverkehr</t>
  </si>
  <si>
    <t>Getrennter Richtungsbetrieb ohne Konflikte - Wender über Gleise kann zu Konflikten führen (Pläne nicht mit Verkehrsflächenreduzierung aktualisiert!)</t>
  </si>
  <si>
    <t xml:space="preserve">Keine Einschränkungen zu erwarten.
 </t>
  </si>
  <si>
    <t>Durch neuen S-Bahnhof werden neue Anforderungen an Carsharing, Taxi, Hol-/Bringverkehr… kommen - genug Fläche verfügbar westlich der S-Bahntrasse</t>
  </si>
  <si>
    <t>Gehwegbreiten  &gt;4m, keine Engstellen vorhanden</t>
  </si>
  <si>
    <t>Durchgängiger Radfahrstreifen / Radweg mit einer Breite von 2,50 m; zusätzlicher Sicherheitsstreifen</t>
  </si>
  <si>
    <t>1.1: Optimale Anbindung der Schmalbeinstraße (Fahrradstraße)
1.2: Anbindung der Schmalbeinstraße gut.</t>
  </si>
  <si>
    <t>Anbindung der Schmalbeinstreaße gut, je nach Fahrbeziehung mit Umwegen verbunden</t>
  </si>
  <si>
    <t>Durchgängige Verbindung Ost-West, kein Grund für einen Abzug vorhanden (1.2)</t>
  </si>
  <si>
    <t>Durchgängiger Radfahrstreifen mit einer Breite von 2,50 m; zusätzlicher Sicherheitsstreifen</t>
  </si>
  <si>
    <t>Nur signalisierte Querungen der Fahrbahn.</t>
  </si>
  <si>
    <t>Tunnelbauwerk größter Kostenfaktor, Verkehrsanlagen ähnlich</t>
  </si>
  <si>
    <t>Mäßig</t>
  </si>
  <si>
    <t>DB-Brückenbauwerk an Richard-Wagner-Straße müsste erweitert werden. Zwischenlösung vorhanden.</t>
  </si>
  <si>
    <t>Kein Grunderwerb benötigt</t>
  </si>
  <si>
    <t>Wegen Tunnelbauwerk komplex</t>
  </si>
  <si>
    <t>Szenario</t>
  </si>
  <si>
    <t>Haupt</t>
  </si>
  <si>
    <t>Umweltverbund</t>
  </si>
  <si>
    <t>Gleichgewicht</t>
  </si>
  <si>
    <t>nur fachliche Aspekte</t>
  </si>
  <si>
    <t>Alternative 2</t>
  </si>
  <si>
    <t>Variantenkombination</t>
  </si>
  <si>
    <t>Bewertung Heumarkt</t>
  </si>
  <si>
    <t>motorisierter Individualverkehr Führung ähnlich wie im Bestand</t>
  </si>
  <si>
    <t xml:space="preserve">motorisierter Individualverkehr Führung ähnlich wie im Bestand und KVP  Kleine Sandkaul </t>
  </si>
  <si>
    <t>motorisierter Individualverkehr aus Osten unter dem Hotel Maritim geführt und KVP an Kleine Sandkaul</t>
  </si>
  <si>
    <t>keine oberirdische Stadtbahn. Besserung zum Bestand aufgrund Einspurigkeit des motorisierten Individualverkehrss</t>
  </si>
  <si>
    <t>Verkehrliche Auswirkungen motorisierter Individualverkehr</t>
  </si>
  <si>
    <t>Querungsmöglichkeit mit einer Breite von 15 m auf der Pipinstraße (Elogiusplatz) entfällt aufgrund des Kreisverkehrs, da sonst zu geringer Abstand zwischen den Querungen. Nord-Süd-Verbindung über den Heumarkt durch Tunnelbauwerk nicht komfortabel.
Querung von Norden nach Süden ohen motorisierter Individualverkehr in Augustinerstr. sehr gut.</t>
  </si>
  <si>
    <t>Sicherheit und Begreifbarkeit für motorisierter Individualverkehr</t>
  </si>
  <si>
    <t>Durch die neue Erschließungssituation und Umwegigkeit des motorisierter Individualverkehr wird die Begreifbarkeit erschwert.</t>
  </si>
  <si>
    <t>Die Platzgestaltung ist im Vergleich zu Variante 2 Heumarkt eingeschränkt möglich.</t>
  </si>
  <si>
    <t>Höherer Versiegelungsgrad im Vergleich zu Variante 2 Heumarkt</t>
  </si>
  <si>
    <t>Durch die Aufteilung der Verkehrsflächen werden größere Platzflächen im Vergleich zu Variante 1 Heumarkt geschaffen. Zerschneidung durch Tunnelrampe immer signifikant.</t>
  </si>
  <si>
    <t>Geringer Versiegelungsgrad im Vergleich zu Variante 1 Heumarkt</t>
  </si>
  <si>
    <t>Heumarkt (unterirdisch), Variante 2</t>
  </si>
  <si>
    <t>Mehrzahl an Lichtsignalanlagen.</t>
  </si>
  <si>
    <t>Keine Lichtsignalanlagen-Unterhaltung am Knoten Kleine Sandkaul.</t>
  </si>
  <si>
    <t>Hinweis: weniger Fahrbahnneubau. Kreisverkehr statt Lichtsignalanlagen-Knoten</t>
  </si>
  <si>
    <t>Hinweis: Neubau Augustinerstr. inkl. Querungen für Fußgänger und Rad</t>
  </si>
  <si>
    <t>Die Platzgestaltung ist im Vergleich zu Variante 2 Heumarkt  eingeschränkt möglich.</t>
  </si>
  <si>
    <t xml:space="preserve">Durchschneidung der Platzfläche durch motorisierten Individualverkehr schmälert Aufenthaltsqualität. </t>
  </si>
  <si>
    <t xml:space="preserve">Durchschneidung der Platzfläche durch motorisierten Individualverkehr größer wegen nördlicher Richtungsfahrbahn. </t>
  </si>
  <si>
    <t>In Fahrtrichtung West ist ein leistungsfähiger Ablauf zu erwarten. In Fahrtrichtung Ost wird der Doppelknoten mindestens ausreichende Leistungsfähigkeit aufweisen.</t>
  </si>
  <si>
    <t>Grundsätzlich gute Erreichbarkeit. Zusätzliche Wendemöglichkeit in Fahrtrichtung Westen am Kreisverkehr.</t>
  </si>
  <si>
    <t>Bewertung Cäcilienstraße</t>
  </si>
  <si>
    <t>Cäcilienstraße (unterirdisch), Variante 1.1</t>
  </si>
  <si>
    <t>Cäcilienstraße (unterirdisch), Variante 2</t>
  </si>
  <si>
    <t>Cäcilienstraße (unterirdisch), Variante 3</t>
  </si>
  <si>
    <r>
      <t xml:space="preserve">Investitionskosten
</t>
    </r>
    <r>
      <rPr>
        <i/>
        <sz val="8"/>
        <color theme="1"/>
        <rFont val="Arial"/>
        <family val="2"/>
      </rPr>
      <t>Stand Mai 2022: qualitative Abschätzung auf Basis Flächeninanspruchnahme</t>
    </r>
  </si>
  <si>
    <t>Sicherheit und Begreifbarkeit für motorisiereten Individualverkehr</t>
  </si>
  <si>
    <t xml:space="preserve"> Sicherheit ist gegeben, es bestehen aber weiterhin Konfliktstellen mit dem motorisierten Individualverkehr an den Kreisverkehrzu- und ausfahrten. Sicherheitsabstand zwischen Radweg und Kreisfahrbahn (1,0m) ist geringer als in Vorgaben (4m)</t>
  </si>
  <si>
    <t>Verkehrliche Auswirkungen auf motorisierten Individualverkehr</t>
  </si>
  <si>
    <t>Sicherheit für den motorisierten Individualverkehr ist voll gegeben.</t>
  </si>
  <si>
    <t xml:space="preserve"> Sicherheit ist gegeben, es bestehen aber weiterhin Konfliktstellen mit dem motorisierten Individualverkehr.</t>
  </si>
  <si>
    <t xml:space="preserve"> Guter Gestaltungsbeitrag ist gegeben. Grünflächen im Zulauf des Kreisverkehrs bereits eingeplant, ergeben sich aus Fahrbahn-/Knotenpunkt-Geometrie</t>
  </si>
  <si>
    <t>Mittelere Trennwirkung, da Verkehrsfläche gegenüber Bestand abnimmt. Gute Verknüfungen in alle Richtungen durch Fußgängerüberweg am Kreisverkehr, Engstellen an Nord- und Südseite des Kreisverkehr problematisch -  Trennwirkung</t>
  </si>
  <si>
    <t>Durch  den Kreisverkehr  als Wendemöglichkeit entstehten am Neumarkt neue Möglichkeiten, die Bushaltestelle zu platzieren.</t>
  </si>
  <si>
    <t>Ausreichende Leistungsfähigkeit für den Verkehr in der Hauptrichtung, da für indirektes Abbiegen der Radfahrer eine Phase mehr benötigt wird. Inseln erhöhen Flexibilität gegenüber Cäcilienstraße Variante 1.2.</t>
  </si>
  <si>
    <t>Hinweis: Flächenintensiv (Mehrkosten in Material, Entwässerung etc.) und Mehrzahl von Lichtsignalanlagen, keine Bahntrasse</t>
  </si>
  <si>
    <t>Großes Angebot an Querungsstellen der Oost-West-Achse. Sicherung am Kreisverkehr durch Fußgängerübergang, Konflikte mit dem Radverkehr.</t>
  </si>
  <si>
    <t>Cäcilienstraße (unterirdisch) Variante 1.1</t>
  </si>
  <si>
    <t>Cäcilienstraße (unterirdisch) Variante 2</t>
  </si>
  <si>
    <t>Cäcilienstraße (unterirdisch) Variante 3</t>
  </si>
  <si>
    <t>Bewertung Neumarkt</t>
  </si>
  <si>
    <r>
      <t xml:space="preserve">Investitionskosten
</t>
    </r>
    <r>
      <rPr>
        <sz val="8"/>
        <color theme="1"/>
        <rFont val="Arial"/>
        <family val="2"/>
      </rPr>
      <t>Stand Mai 2022: qualitative Abschätzung auf Basis Flächeninanspruchnahme</t>
    </r>
  </si>
  <si>
    <t>Neumarkt (unterirdisch), Variante 1.1</t>
  </si>
  <si>
    <t>Neumarkt (unterirdisch), Variante 1.2</t>
  </si>
  <si>
    <t>Neumarkt (unterirdisch), Variante 2.1</t>
  </si>
  <si>
    <t>Neumarkt (unterirdisch), Variante 2.2</t>
  </si>
  <si>
    <t>Neumarkt (unterirdisch), Variante 3.1</t>
  </si>
  <si>
    <t>Neumarkt (unterirdisch), Variante 3.2</t>
  </si>
  <si>
    <t>Sicherheit und Begreifbarkeit für motorisierten Individualverkehr</t>
  </si>
  <si>
    <t>Übersichtlichkeit, Begreifbarkeit und Sicherheit ist gegeben. Unerlaubtes Abbiegen Richtung Im Laach nicht baulich zu verhindern. Bauliche Barriere an Fleischmengergasse für motorisierten Individualverkehr.</t>
  </si>
  <si>
    <t>Verkehrliche Auswirkungen motorisierten Individualverkehr</t>
  </si>
  <si>
    <t>Trennwirkung durch kompakte Fahrbahn (2 Fahrstreifen, 2 Radfahrstreifen) vorhanden. Verkehrsachse im Vergleich zum Bestand/oberirdischen Alternative deutlich schmaler.</t>
  </si>
  <si>
    <t>Stadtbahn unterirdisch, daher angemessenes Potenzial für einen leistungsfähigen Verkehrsablauf des motorisierten Individualverkehr. Teilweise Lichtsignalanlagen verzichtbar im Vergleich zu oberirdischen Alternative</t>
  </si>
  <si>
    <t>Stadtbahn unterirdisch, daher angemessenes Potenzial für einen leistungsfähigen Verkehrsablauf des motorisierten Individualverkehr. Teilweise Lichtsignalanlagen verzichtbar im Vergleich zu oberirdischen Alternative. Qualität des Wenders unbekannt.</t>
  </si>
  <si>
    <t>Stadtbahn unterirdisch, daher angemessenes Potenzial für einen leistungsfähigen Verkehrsablauf des motorisierten Individualverkehr. Teilweise Lichtsignalanlagen verzichtbar im Vergleich zu oberirdischen Alternative. Wendefahrt nah an Parkhausausfahrt unter Hotel ggf. nachteilig</t>
  </si>
  <si>
    <t>In der Hahnenstraße und der Cäcilienstraße sind umfangreiche Grünflächen, Alleen etc. entlang der oberirdischen Alternative umsetzbar. Auch auf der Südseite des Neumarkts können Grünflächen / Baumpflanzungen umgesetzt werden. Begrünter Mittelstreifen Richtung Cäcilienstraße.</t>
  </si>
  <si>
    <t>In der Hahnenstraße und der Cäcilienstraße sind umfangreiche Grünflächen, Alleen etc. entlang der oberirdischen Alternative umsetzbar. Auch auf der Südseite des Neumarkts können Grünflächen / Baumpflanzungen umgesetzt werden. Begrünter Mittelstreifen Richtung Cäcilienstraße, durch entfallenden Fahrstreifen noch mehr Fläche für Gestaltung</t>
  </si>
  <si>
    <t xml:space="preserve">In der Hahnenstraße und der Cäcilienstraße sind umfangreiche Grünflächen, Alleen etc. entlang der oberirdischen Alternative umsetzbar. Auch auf der Südseite des Neumarkts können Grünflächen / Baumpflanzungen umgesetzt werden. </t>
  </si>
  <si>
    <t>In der Hahnenstraße und der Cäcilienstraße sind umfangreiche Grünflächen, Alleen etc. entlang der oberirdischen Alternative umsetzbar. Auch auf der Südseite des Neumarkts können Grünflächen / Baumpflanzungen umgesetzt werden. Begrünter und bepflanzbarer Mittelstreifen</t>
  </si>
  <si>
    <t xml:space="preserve">In der Hahnenstraße und der Cäcilienstraße sind großflächige Grünflächen, Alleen etc. entlang der oberirdischen Alternative umsetzbar. Auch auf der Südseite des Neumarkts können Grünflächen / Baumpflanzungen umgesetzt werden. Begrünter und bepflanzbarer Mittelstreifen, </t>
  </si>
  <si>
    <t>In der Hahnenstraße und der Cäcilienstraße sind großflächige Grünflächen, Alleen etc. entlang der oberirdischen Alternative umsetzbar. Auch auf der Südseite des Neumarkts können Grünflächen / Baumpflanzungen umgesetzt werden. Begrünter und bepflanzbarer Mittelstreifen</t>
  </si>
  <si>
    <t>Aufenthaltsbereich Neumarkt und Seitenräume (Platz für FG) entlang oberirdischen Alternative deutlich größer als im Bestand - hohes Gestaltungspotential, vollwertiger Neumarkt</t>
  </si>
  <si>
    <t xml:space="preserve">Aufenthaltsbereich Neumarkt und Seitenräume (Platz für FG) entlang oberirdischen Alternative deutlich größer als im Bestand - hohes Gestaltungspotential </t>
  </si>
  <si>
    <t>Parkhäuser im Mauritiusviertel und Apostelnviertel nicht aus Osten von der oberirdischen Alternative erreichbar. Grundsätzliche Erreichbarkeit der Quartiere und Parkhäuser von mind. einer Richtung jedoch gewährleistet</t>
  </si>
  <si>
    <t>Einrichtung möglich;
Taxistellplätze und Mobilitätsangebote entlang der oberirdischen Alternative</t>
  </si>
  <si>
    <t>Entlang der oberirdischen Alternative durchgängig 2,50 m Radfahrstreifen / Radweg mit zusätzlichem Sicherheitstrennstreifen</t>
  </si>
  <si>
    <t>Entlang der oberirdischen Alternative durchgängig 2,50 m Radfahrstreifen / Radweg mit zusätzlichem Sicherheitstrennstreifen bei nebenliegendem motorisierten Individualverkehr-Fahrstreifen</t>
  </si>
  <si>
    <t>4 signalisierte Querungsstellen Neumarkt + Querungshilfe an Kronengasse + Fußgängerüberweg an Antonsgasse</t>
  </si>
  <si>
    <t>breite, signalisierte Furten mit ausreichend Aufstellflächen, Parkhauszufahrt bei Motel One nah zum Fußgängerüberweg, aber Sicht ist frei</t>
  </si>
  <si>
    <t>breite, signalisierte Furten mit ausreichend Aufstellflächen inkl. Mittelinsel, Parkhauszufahrt bei Motel One nah zum Fußgängerüberweg, aber Sicht ist frei, Aufzugposition Höhe Motel One ungünstig, Gefahr der Querung der Fahrbahn an ungeschützter Stelle</t>
  </si>
  <si>
    <t>5 signalisierte Querungsstellen Neumarkt + Fußgängerüberweg an Kronengasse</t>
  </si>
  <si>
    <t>5 signalisierte Querungsstellen Neumarkt + Fußgängerüberweg vor MotelOne/Antonsgasse</t>
  </si>
  <si>
    <t>2 signalisierte Querungsstellen Neumarkt + Querung an Kronengasse
Querungen am Kreisverkehr unsignalisiert (Querung von Radfahrstreifen und Fahrbahn)</t>
  </si>
  <si>
    <t>3 signalisierte Querungsstellen Neumarkt + Querung an Kronengasse
Querungen am Kreisverkehr unsignalisiert (Querung der Fahrbahn)</t>
  </si>
  <si>
    <t>Freie Strecke und Radfahrstreifen in Mittellage b=2,50m; Überführung in abgesetzte Radinfrastruktur am Kreisverkehr mit b=2,50m</t>
  </si>
  <si>
    <t xml:space="preserve">Freie Strecke und Radfahrstreifen in Mittellage b=2,50m; 
Im Zulauf des Kreisverkehr auf die Fahrbahn geleitet (inkl. Protected Bike Lane bei Bedarf) </t>
  </si>
  <si>
    <t>Nord-Süd-Verbindung über Apostelnstraße / Im Laach und über Fleischmengergasse / Neumarkt / Richmodstr. möglich. Freie Führung über den Neumarkt (Ein- und Ausfädelungen eingerichtet). Kreisverkehr ermöglicht alle Fahrbeziehungen direkt.</t>
  </si>
  <si>
    <t>Übersichtlichkeit ist gegeben. Kreisverkehr Im Laach / Neumarkt platzintesiv. Konflikte zwischen FG/Rad und motorisierten Individualverkehr bei Ein- und Ausfahrt</t>
  </si>
  <si>
    <t>Übersichtlichkeit ist gegeben. Kreisverkehr Im Laach / Neumarkt weniger platzintesiv. Weniger Konflikte zwschen Rad und motorisierten Individualverkehr</t>
  </si>
  <si>
    <t>Übersichtlichkeit ist gegeben. Radführung um Kreisverkehr mit Sicherheitsdefizit, Radfahrende werden Kreisverkehr auch entgegen der Fahrtrichtung befahren für möglichst kurze Wege. Radverkehr wird an Taxistellplätze im Seitenraum geführt.</t>
  </si>
  <si>
    <t>Keine Engstellen, Wunschgehwegbreiten von &gt; 4,0 m überall überschritten mit Ausnahme Süd-West-Seite des Kreisverkehr</t>
  </si>
  <si>
    <t>breite, signalisierte Furten mit ausreichend Aufstellflächen inkl. Mittelinsel; im Kreisverkehr Querung als Fußgängerüberweg, Konflikte zwischen Fuß und Rad.</t>
  </si>
  <si>
    <t>breite, signalisierte Furten mit ausreichend Aufstellflächen inkl. Mittelinsel; am Kreisverkehr konfliktärmere Querung mit Fußgängerüberweg</t>
  </si>
  <si>
    <t>Hinweis: Straßenraum an die Durchdringungsbauwerke angepasst, was Aufwand und Baukosten für diese senken wird. Durch Mittelinseln höhere Kosten für Lichtsignalanlagen-Technik. Große Kreisverkehr-Anlage, keine Signalisierung</t>
  </si>
  <si>
    <t xml:space="preserve">Hinweis: Straßenraum an die Durchdringungsbauwerke angepasst, was Aufwand und Baukosten für diese senken wird. Durch Mittelinseln höhere Kosten für Lichtsignalanlagen-Technik. Kompakte Kreisverkehr-Anlage ohne Signalisierung. </t>
  </si>
  <si>
    <t>Strecke fügt sich sehr gut in das Gebiet ein, Weiterführung des Grünstreifens aus Cäcilienstr. Abgrenzung zum Neumarkt durch Bestandsbäume (Süden Verkehr, Norden Aufenthaltsfläche), Verkehr nur in der Ost-West-Flut Cäcilienstr./Hahnenstraße. Kreisverkehr als verkehrlicher Orientierungspunkt</t>
  </si>
  <si>
    <t>Trennwirkung durch Mittelstreifen, Bündelung der Verkehrsachse nur teilweise gegeben. Trennwirkung und Umwegigkeit durch diesen Kreisverkehr deutlich erhöht. Verkehrsachse im Vergleich zum Bestand/oberirdischen Alternative deutlich schmaler.</t>
  </si>
  <si>
    <t xml:space="preserve">Verkehrsflächen ca. 7950 (Abbildung3) m² (nur Asphalt/Betonfahrbahn/Radinfrastruktur/Bus-Haltestelle) </t>
  </si>
  <si>
    <t xml:space="preserve">Verkehrsflächen ca. 8350 m² (nur Asphalt/Betonfahrbahn/Radinfrastruktur/Bus-Haltestelle) </t>
  </si>
  <si>
    <t xml:space="preserve">Verkehrsflächen ca. 7500 m² (nur Asphalt/Betonfahrbahn/Radinfrastruktur/Bus-Haltestelle) </t>
  </si>
  <si>
    <t>Keine Gründe für Abzüge - Übersichtlichkeit und Kompaktheit sind gegeben. Führung im Knotenpunkt mit indirekten Linksabbiegern. Radverkehr wird an Taxistellplätze im Seitenraum geführt zur Vermeidung von Konflikten</t>
  </si>
  <si>
    <t>Keine Gründe für Abzüge - Übersichtlichkeit und Kompaktheit sind gegeben. Führung im Knotenpunkt mit indirekten Linksabbiegern. Radverkehr wird an Taxistellplätze im Seitenraum geführt zur Vermeidung von Konflikten. Sicherheitsabstände auch am Wender gewährleistet.</t>
  </si>
  <si>
    <t>Keine Gründe für Abzüge - Übersichtlichkeit und Kompaktheit sind gegeben. Führung im Knotenpunkt mit indirekten Linksabbiegern oder im Kreisverkehr gemeinsam mit motorisierten Individualverkehr -&gt; wird als sicherste Lösung am Kreisverkehr angesehen bei Einhaltung der Vorschriften bei der Zusammenführung Rad/motorisierten Individualverkehr inkl. Protected Bike Lanes</t>
  </si>
  <si>
    <t>Trennwirkung durch Mittelstreifen, Bündelung der Verkehrsachse nur teilweise gegeben. Kreisverkehr vergleichsweise schmal mit geringerer Trennwirkung als andere Knotenpunkt-Varianten. Verkehrsachse im Vergleich zum Bestand/oberirdischen Alternative deutlich schmaler.</t>
  </si>
  <si>
    <t>Alle Parkhäuser erreichbar, zusätzliche Fahrbeziehung im Knotenpunkt Neumarkt / Hahnenstraße von Osten in Mauritiusviertel in der unterirdischen Alternative.</t>
  </si>
  <si>
    <t>Breite der Radverkehrsanlage einschließlich Sicherheitsraum (Ost-West)</t>
  </si>
  <si>
    <t>Verkehrsqualität des Querverkehrs für Kraftfahrzeug</t>
  </si>
  <si>
    <t>Erreichbarkeit der Quartiere und Parkhäuser, Umwegfahrten für Kraftfahrzeug (Linksabbieger, Wender)</t>
  </si>
  <si>
    <t>Verkehrsqualität des Längsverkehr für Kraftfahrzeug</t>
  </si>
  <si>
    <t>Trennwirkung durch Fahrbahn / Radfahrstreifen mit breiter Mittel-/Querungsinsel und den dort befindlichen Aufzügen bedingt  vorhanden. Nur eine Richtung Kraftfahrzeug-Verkehr, jedoch große Wendefahrbahn in Cäcilienstr</t>
  </si>
  <si>
    <t>Trennwirkung durch Fahrbahn / Radfahrstreifen bedingt  vorhanden. Nur eine Richtung Kraftfahrzeug-Verkehr, jedoch große Wendefahrbahn in Cäcilienstr.</t>
  </si>
  <si>
    <t>Verkehrliche Auswirkungen öffentlicher Personennahverkehr</t>
  </si>
  <si>
    <t>Bewertung Hahnenstraße</t>
  </si>
  <si>
    <t>Verkehrsfläche für Kraftfahrzeug (und Bahn) verringert sich um ca. die Hälfte.</t>
  </si>
  <si>
    <t>Einrichtung von Mobilitätsangeboten und Ladezonen entlang der Ost-West-Achse möglich; Taxistellplätze für Rudolfplatz an Abschnittsübergang.</t>
  </si>
  <si>
    <t>Keine zu kreuzende Stadtbahn, Qualität in Hahnenstraße auch von Variante Neumarkt (Wender?) abhängig. Auf Ost-West-Achse einbiegende Fahrströme und Knotenpunkt Benesisstraße sollten unproblematisch sein.</t>
  </si>
  <si>
    <t>Durchgängiger Radfahrstreifen mit einer Breite von 2,50 m + 0,50 m Sicherheitsstriefen zum motorisierten Individualverkehr; an Ladezonen etc. zusätzlicher Sicherheitsstreifen</t>
  </si>
  <si>
    <t>Große Radien und Aufstellflächen vor Lichtsignalanlage, keine Wartezeiten durch Bahnvorrang oder Trassenkreuzung, Wartepflicht an Fußgängerüberwegen steht Koordinierung entgegen</t>
  </si>
  <si>
    <t>3 Querungsstellen vorgesehen (1 Lichtsignalanlage, 2 Querungshilfen über Mittelinseln) - Vereinfachung der Querung wegen Stadtbahn im Tunnel</t>
  </si>
  <si>
    <t>Bewertung Rudolfplatz</t>
  </si>
  <si>
    <t xml:space="preserve">Aufenthaltsbereich Neumarkt und Seitenräume (Platz für Fußgänger) entlang oberirdischen Alternative deutlich größer als im Bestand - hohes Gestaltungspotential </t>
  </si>
  <si>
    <t xml:space="preserve">Stadtbahn unterirdisch, daher angemessenes Potenzial für eine leistungsfähige Signalisierung des motorisierten Individualverkehr. Kreisverkehr mit Radverkehrsführung auf Fahrbahn weniger leistungsfähig als 3.1 </t>
  </si>
  <si>
    <t xml:space="preserve">Stadtbahn unterirdisch, daher angemessenes Potenzial für eine leistungsfähige Signalisierung des motorisierten Individualverkehr. Kreisverkehr mit Radverkehrsführung auf Nebenanlagen leistungsfähiger </t>
  </si>
  <si>
    <t>Rudolfplatz (unterirdisch), Variante 1</t>
  </si>
  <si>
    <t>Rudolfplatz (unterirdisch), Variante 2</t>
  </si>
  <si>
    <t xml:space="preserve">Seitenräume in Aachener Straße können bei Breiten von größer 8m auch vielfältig genutzt und gestaltet werden. Platzfläche des Rudolfplatzes wird etwas größer, dennoch nicht motorisierten Individualverkehr-frei. </t>
  </si>
  <si>
    <t>Knotenpunkt Ringe in allen Varianten vergleichbar mit Ausnahme der Busbevorrechtigung
Aachener Str. nur im Einrichtungsverkehr</t>
  </si>
  <si>
    <t>Verkehrsflächen ca. 6000 m² (+1200m² Radweg) . Verkehrsfläche für Kraftfahrzeug verringert sich um ca. die Hälfte.</t>
  </si>
  <si>
    <t>Knotenpunkt Ringe in allen Varianten vergleichbar, Aachener Str. Anlieferfahrbahn mit geringen Kraftfahrzeug-Stärken</t>
  </si>
  <si>
    <t>Einrichtung möglich;
Taxistellplätze und Mobilitätsangebote entlang der Ost-West-Achse</t>
  </si>
  <si>
    <t xml:space="preserve"> ausgeprägte Vernetzung des Radverkehrs, gute Einbindung in Radverkehrskonzept Innenstadt; Verbindung über Fahrradstraßen der Wälle vorgesehen</t>
  </si>
  <si>
    <t xml:space="preserve"> ausgeprägte Vernetzung des Radverkehrs, gute Einbindung in Radverkehrskonzept Innenstadt</t>
  </si>
  <si>
    <t>Busführung über die Richard-Wagner-Straße - keine Einschränkungen, Aachener Str. nur noch Ausweichroute</t>
  </si>
  <si>
    <t>Bewertung Moltkestraße</t>
  </si>
  <si>
    <t xml:space="preserve">Moltkestraße (unterirdisch), Variante 1 </t>
  </si>
  <si>
    <t>Moltkestraße (unterirdisch), Variante 2</t>
  </si>
  <si>
    <t>Moltkestraße (unterirdisch), Variante 3</t>
  </si>
  <si>
    <t>Mischverkehr motorisierten Individualverkehr/Radverkehr entlang des gesamten 6. Abschnitts, unkritisch wegen Anliegerstraße mit geringer Belastung</t>
  </si>
  <si>
    <t>Geringere Wartungskosten gegenüber Bestand (Entfall Bahn, Entfall Parkplätze, mehr Lichtsignalanlagen)</t>
  </si>
  <si>
    <t>Weniger Platz als Moltkestraße Variante 1 für Haltestellenaufgänge der Stadtbahn und Versatz von Bus-Haltestelle</t>
  </si>
  <si>
    <t xml:space="preserve"> befriedigende Vernetzung des Radverkehrs, angemessene Einbindung in Radverkehrskonzept Innenstadt. Moltkestraße ist kein Fahrradstraße mehr.</t>
  </si>
  <si>
    <t>Einrichtung möglich, aber nicht in Teilen der Moltkestraße und westlich der Moltkestraße in der Aachener Str.;
Taxistellplätze und Mobilitätsangebote entlang der  Ost-West-Achse</t>
  </si>
  <si>
    <t>Einrichtung möglich;
Taxistellplätze und Mobilitätsangebote entlang der  Ost-West-Achse</t>
  </si>
  <si>
    <t>Belastung höher als in Moltkestraße Variante 1, aber wegen Einrichtungsverkehre keine nennenswerten Einschränkungen zu erwarten</t>
  </si>
  <si>
    <t>Gegebenfalls. wegen Hauptrichtung Übereck leicht höhere Wartezeiten für Nebenrichtungen gegenüber Moltkestraße Variante 1, aber nicht gravierend.</t>
  </si>
  <si>
    <t>Gegebenfalls wegen Hauptrichtung Übereck leicht höhere Wartezeiten für Nebenrichtungen gegenüber Moltkestraße Variante 1, aber nicht gravierend.</t>
  </si>
  <si>
    <t>Ein Drittel weniger als Bestand. Verkehrsfläche Moltkestraße Variante 1 ist 7m Breit</t>
  </si>
  <si>
    <t>Mehr als Moltkestraße Variante 1. Moltkestraße West nur leichte Verbesserung wegen Entfall Parken.</t>
  </si>
  <si>
    <t>Mehr als Moltkestraße Variante 1. Verbesserung in die gesamt Aachener Straße</t>
  </si>
  <si>
    <t>Bewertung Richard-Wagner-Straße</t>
  </si>
  <si>
    <t>Richard-Wagner-Straße (unterirdisch), Variante 1.1</t>
  </si>
  <si>
    <t>Richard-Wagner-Straße (unterirdisch), Variante 1.2</t>
  </si>
  <si>
    <t>Richard-Wagner-Straße (unterirdisch), Variante 2</t>
  </si>
  <si>
    <t xml:space="preserve">Verkehrsachse meist mittig im Straßenraum angeordnet, Bündelung und Vielzahl von Querungsstellen sind gegeben. Einrichtungsverkehr des motorisierten Individualverkehr und Entfall der Bahn positiv. </t>
  </si>
  <si>
    <t>Es entfällt ein Baum. Durch Grünflächen zwischen motorisierten Individualverkehr-Fahrbahn und Radweg können viele neue Bäume entstehen.</t>
  </si>
  <si>
    <t>Richard-Wagner-Straße als Linienverlauf für den Busverkehr festgelegt, um Rudolfplatz von motorisierten Individualverkehr/öffentlichen Verkehr freizuhalten.</t>
  </si>
  <si>
    <t>Begreifbarkeit des Bereichs Richard Wagner Straße /Moltkestraße eingeschränkt, insbesondere für Ortsunkundige</t>
  </si>
  <si>
    <t>Entfernen des Bahnsteigs in Richard Wagner Straße mit Bau des Bahnsteigs in Aachener Str., sonst Fahrbahnneubau/-sanierung unter fließendem Verkehr.
Später Verbreiterung des Brückenbauwerks</t>
  </si>
  <si>
    <t>Entfernen des Bahnsteigs in Richard Wagner Straße mit Bau des Bahnsteigs in Aachener Str., sonst Fahrbahnneubau/-sanierung unter fließendem Verkehr.</t>
  </si>
  <si>
    <t>Entlang der Richard Wagner Straße kann stellenweise Straßenbegleitgrün eingeplant werden, in Moltkestraße entstehen für Baumpflanzungen große Flächen - Weiterführung der nördlich bestehenden doppelten Baumreihe ist möglich.</t>
  </si>
  <si>
    <t>Entlang der Richard Wagner Straße kann stellenweise Straßenbegleitgrün eingeplant werden, in Moltkestraße entsteht für Baumpflanzungen nur ein schmaler Grünstreifen in Mittellage - Verbesserung zum derzeit kargen Straßenbild  nicht möglich.</t>
  </si>
  <si>
    <t>Entlang der Richard Wagner Straße kann durchgängig Straßenbegleitgrün/Bäume eingeplant werden, in Moltkestraße entstehen für Baumpflanzungen große Flächen - Verbesserung zum derzeit kargen Straßenbild möglich.</t>
  </si>
  <si>
    <t>Bündelung von Stadtbahn- und Bushaltestelle in Aachener Str. für den Abschnitt 7 ein Nachteil. Kompakte Haltestelle in Bereich 6 positiv. Anbindung an S-Bahn über Eisenbahnbrücke Richard Wagner Straße möglich.</t>
  </si>
  <si>
    <t>Keine gerade Führung stadtauswärts am Knotenpunkt Moltkestr. für einen der Hauptströme. Erreichbarkeit der Quartiere durch Zweirichtungsverkehr gut, Erreichbarkeit der Tiefgarage Rudolfplatz gesichert, Bereich zwischen Moltkestr. und Eisenbahnbrücke wegen Zweirichtungsverkehr nur aus einer Fahrtrichtung erschlossen</t>
  </si>
  <si>
    <t>Bushaltestelle am Fahrbahnrand direkt hinter dem Knotenpunkt Richard Wagner Straße/Moltkestraße - Konflikt mit Privatzufahrt</t>
  </si>
  <si>
    <t>Zweirichtungsverkehr und geringe Abstände zur Bebauung. Keine Bahn. An Knotenpunkt Moltkestr./Richard Wagner Straße Hauptstrom "über Eck" - mehr Rückstau und Lärm erwartet.</t>
  </si>
  <si>
    <t>Geringere Wartungskosten gegenüber Bestand (Entfall Bahn, Entfall Parkplätze, mehr Lichtsignalanlage)</t>
  </si>
  <si>
    <t>Verglegung der Bushaltestelle in Fahrtrichtung Neumarkt in Abschnitt 6 zur Bündelung der Haltestellen</t>
  </si>
  <si>
    <t>Verkehrsführung ist nicht einprägsam in Fahrtrichtung Westen - "Umweg" über Moltkestraße und Aachener Straße</t>
  </si>
  <si>
    <t>Durch "Umweg" über Moltkestraße und aufeinanderfolgende Lichtsignalanlage in Fahrtrichtung Westen tendenziell schlechter zu bewerten</t>
  </si>
  <si>
    <t>Durchgängige Radverkehrsinfrastruktur mit 2,50 m Breite (+ stellenweise Sicherheitstrennstreifen)
Eisenbahnbrücke Richard-Wagner-Straße: Verschlechterung im Zwischenzustand gegenüber Bestand, aber im Endzustand besser</t>
  </si>
  <si>
    <t>Weniger Flexibilität bei Erreichung der Quartiere / Wohnstraßen als Richard-Wagner-Straße Variante 1. Besser als Bestand durch Entfall der Bahn.</t>
  </si>
  <si>
    <t>Durchgängige Verbindungen, gesicherte Abbiegebeziehungen, Eisenbahnbrücke Richard-Wagner-Straße: Verschlechterung im Zwischenzustand gegenüber Bestand, aber im Endzustand besser</t>
  </si>
  <si>
    <t xml:space="preserve">Hinweis: Breitere Fahrbahn, größere Knotenpunkte, mehr Lichtsignalanlage-Technik als Richard-Wagner-Straße Variante 2
Annahme: Verbreiterung der Eisenbahnbrücke Richard Wagner Straße Variante </t>
  </si>
  <si>
    <t>Hinweis: Breitere Fahrbahn, größere Knotenpunkte, mehr Lichtsignalanlage-Technik als Richard-Wagner-Straße Variante 2</t>
  </si>
  <si>
    <t>Gehwegbreiten zwischen 2,20 m (Engstellen an Ladezonen und vor Steigenberger-Hotel) und 5,00 m
Eisenbahnbrücke Richard-Wagner-Straße: Verschlechterung im Zwischenzustand gegenüber Bestand, aber im Endzustand besser</t>
  </si>
  <si>
    <t>Richard-Wagner-Straße als Linienverlauf für den Busverkehr festgelegt, um Rudolfplatz von motorisierten Individualverkehr/öffentlichen Verkehr freizuhalten. (Bushaltestellen müssten noch angepasst werden wir in Richard-Wagner-Straße Variante 1.1)</t>
  </si>
  <si>
    <t>Hinweis: Bauen näher am Bestand. In Verbindung mit der Aachener-Straße hat Richard-Wagner-Straße Variante /Rudolfplatz Variante 2/ Moltkestraße Variante 3 deutlich weniger Verkehrsfläche</t>
  </si>
  <si>
    <t>Im Vergleich zum Bestand werden Seitenräume nur durch Entfall der Parkplätze breiter - Aufenthaltsqualität erhöht sich durch zusätzlichen Kraftfahrzeug-Verkehr nicht signifikant.</t>
  </si>
  <si>
    <t>Verkehrsfläche für Kraftfahrzeug entspricht ca. dem Bestand. Verbesserung im nördlichen Abschnitt der Moltkestraße</t>
  </si>
  <si>
    <t xml:space="preserve">Verkehrsfläche für Kraftfahrzeug entspricht ca. dem Bestand. Verbesserung im Bereich der Eisenbahnbrücke. </t>
  </si>
  <si>
    <t>Verkehrsfläche für Kraftfahrzeug entspricht ca. dem Bestand. Bahntrasse im Bereich der Eisenbahnbrücke entfällt</t>
  </si>
  <si>
    <t>Straßenraum wird von der Verkehrsfläche dominiert, keine Flächen für Sondernutzungen, Seitenräume ähnlich zum Bestand. Verbindung zum Aachener Weiher für den nicht motorisierten Individualverkehr eingeschränkt durch dominierende Kraftfahrzeug-Fläche.</t>
  </si>
  <si>
    <t>Bewertung Aachener Weiher</t>
  </si>
  <si>
    <t>gute Integration der motorisierten Individualverkehr-Trasse für den Grünbereich des Aachener Weihers - Kompakte Verkehrsachsen</t>
  </si>
  <si>
    <t>motorisierten Individualverkehr wie Bestand - Zerschneidung der Grünfläche und der Gehwegverbindung</t>
  </si>
  <si>
    <t>Verkehrsachse motorisierten Individualverkehr wie im Bestand. Westliche Z-Querung zu nah an Querung der Haltestelle Innere Knalstraße (nicht umsetzbar)</t>
  </si>
  <si>
    <t>Mehr Verkehr entlang der Aachener Straße, Tunnelportal näher an Schmalbeinstraße (dort Wohnbebauung);
motorisierten Individualverkehr-Führung verleitet zu höheren Geschwindigkeiten (=mehr Emissionen)</t>
  </si>
  <si>
    <t>In Fahrtrichtung stadteinwärts langer Verflechtungsbereich und Wendefahrt östlich des Tunnelportals. In Fahrtrichtung stadtauswärts 2 Fahrstreifen durchgängig.</t>
  </si>
  <si>
    <t>In Fahrtrichtung stadteinwärts kurzer Verflechtungsbereich und Wendefahrt westlich des Tunnelportals mit Konflikt zur Stadtbahn. In Fahrtrichtung stadtauswärts 2 Fahrstreifen durchgängig.</t>
  </si>
  <si>
    <t>Knotenpunkt an Schmalbeinstraße hat viele Ströme, die einen Konflikt mit der Hauptrichtung Fahrtrichtung stadtauswärts haben, daher 4 Phasen notwendig. Pluspunkt: Wendefahrt ohne Konflikt zur Stadtbahn.</t>
  </si>
  <si>
    <t>2 Phasensystem am Knoten Schmalbeinstraße, Wendefahrt mit Konflikt zur Stadtbahn. Wendefahrt ggf. Konflikt mit Verflechtung Hauptstrom Fahrtrichtung stadteinwärts wegen kurzer Verflechtungslänge</t>
  </si>
  <si>
    <t>Erweiterung des Aachener Weiher, Trennung des Grüngürtels spürbar geringer als in Achener Weiher Variante 1.1 und Achener Weiher Variante 1.2</t>
  </si>
  <si>
    <t>Verkehrsführung ist weniger einprägsam in Fahrtrichtung Westen, da Hauptverkehr über die Moltkestraße in die Aachener Straße geführt wird</t>
  </si>
  <si>
    <t xml:space="preserve">Gehwegbreiten Engstelle Schmallbeinstraße/Aachener Straße
Variante 2.1: &gt;4m
Variante 2.2: 2,77m </t>
  </si>
  <si>
    <t>Gehwegbreiten Engstelle Schmallbeinstraße/Aachener Straße
 mit 2,50 m, immer noch RASt-konform ("Richtlinien für die Anlage von Stadtstraßen")</t>
  </si>
  <si>
    <t>Querung östlich des Tunnelportals HauptverbindungGrüngürtel - Verschlechterung gegenüber Bestand (weit östlich, Schmalbeinstraße muss dann auch noch gequert werden, um in Grüngürtel Nord zu gelangen)
Durch signalisierte Querungsstelle an den an Eisenbahnbrücke Richard-Wagner-Straße zusätzliche Querung gegenüber Bestand</t>
  </si>
  <si>
    <t>Querung östlich des Tunnelportals HauptverbindungGrüngürtel - Verschlechterung gegenüber Bestand (weit östlich, Schmalbeinstraße muss dann auch noch gequert werden, um in Grüngürtel Nord zu gelangen)
Durch signalisierte Querungsstelle an den an Eisenbahnbrücke Richard-Wagner-Straße. zusätzliche Querung gegenüber Bestand
Z-Querung westlich der Tunnelrampe nicht umsetzbar</t>
  </si>
  <si>
    <t>Querung östlich des Tunnelportals Hauptverbindung Grüngürtel - qualitativ Verbesserung gegenüber Bestand (Lage bestandsnah)
Durch signalisierte Querungsstelle an Eisenbahnbrücke Richard-Wagner-Straße zusätzliche Querung gegenüber Bestand
Querung westlich des Tunnelportals mit Haltestellenzugang</t>
  </si>
  <si>
    <t>Anbindung Schmalbeinstraße je nach Fahrbeziehung mit Umwegen - großer Abstand zur Richard-Wagner-Straße.</t>
  </si>
  <si>
    <t>Heumarkt 2</t>
  </si>
  <si>
    <t>Cäcilienstraße 1.1</t>
  </si>
  <si>
    <t>Cäcilienstraße 1.2/.3/.4/.5</t>
  </si>
  <si>
    <t>Cäcilienstraße 2</t>
  </si>
  <si>
    <t>Neumarkt 1.1</t>
  </si>
  <si>
    <t>Neumarkt 1.2</t>
  </si>
  <si>
    <t>Neumarkt 2.1</t>
  </si>
  <si>
    <t>Neumarkt 2.2</t>
  </si>
  <si>
    <t>Hahnenstraße 1</t>
  </si>
  <si>
    <t>Richard-Wagner-Straße 2</t>
  </si>
  <si>
    <t>Moltkestraße 1</t>
  </si>
  <si>
    <t>Moltkestraße 2</t>
  </si>
  <si>
    <t>Moltkestraße 3</t>
  </si>
  <si>
    <t>Richard-Wagner-Straße1.1</t>
  </si>
  <si>
    <t>Richard-Wagner-Straße1.2</t>
  </si>
  <si>
    <t>Rudolfplatz 1</t>
  </si>
  <si>
    <t>Rudolfplatz 2</t>
  </si>
  <si>
    <t>Aachener Weiher 1.1/1.2</t>
  </si>
  <si>
    <t>Aachener Weiher 2.1/2.2</t>
  </si>
  <si>
    <t>Aachener Weiher 2.3</t>
  </si>
  <si>
    <t>Es gibt keine Engstellen. Abstände zwischen Durchdringungsbauwerk (Aufzüge und Treppen) und Gebäudekante könnte in 2 Fällen größer sein (&lt;3,0m), jedoch auf der anderen Seite des Durchdringungsbauwerk (Aufzüge und Treppen) weitere Gehwegfläche. Sonst i.d.R. Gehwegbreite deutlich &gt; 4,0 m</t>
  </si>
  <si>
    <t>Übersichtlichkeit, Begreifbarkeit und Sicherheit ist gegeben. Unerlaubtes Abbiegen Richtung Im Laach und von  Fleischmengergasse nicht baulich zu unterbinden. Durchdringungsbauwerk (Aufzüge und Treppen) im Bereich Parkhauszufahrt am Motel One nachteilig für Sichtbeziehungen der Verkehrsteilnehmer untereinander</t>
  </si>
  <si>
    <t>Übersichtlichkeit ist auch mit Wendefahrbahn gegeben. Knotenpunkt Im Laach / Neumarkt kein bauliches Hindernis gegen unerlaubtes Linksabbiegen. Durchdringungsbauwerk (Aufzüge und Treppen) im Bereich Parkhauszufahrt am Motel One nachteilig für Sichtbeziehungen der Verkehrsteilnehmer untereinander</t>
  </si>
  <si>
    <t>Platzfläche des Neumarkts wird wesentlich größer, Seitenräume in Cäcilienstraße können bei Breiten von größer 15 m auch vielfältig genutzt und gestaltet werden. Vielzahl an Durchdringungsbauwerk (Aufzüge und Treppen). Harmonische Trassierung, die im Bereich des Neumarktes durch Zwangspunkte der Durchdringungsbauwerk (Aufzüge und Treppen) beeinflusst wird.</t>
  </si>
  <si>
    <t>Platzfläche des Neumarkts wird wesentlich größer, Seitenräume in Cäcilienstraße können bei Breiten von größer 15 m auch vielfältig genutzt und gestaltet werden. Harmonie der Trassierung wird durch Zwangspunkte Durchdringungsbauwerk (Aufzüge und Treppen) und Wendefahrt, die nicht mit anderen Knoten gebündelt ist, beeinflusst.</t>
  </si>
  <si>
    <t>Ein bisschen geringer als im Bestand vor Verkehrsflächenreduzierung - mit Verkehrsflächenreduzierung mehr Einsparung möglich (s.2.3)</t>
  </si>
  <si>
    <t>Engstellen im Bereich der Durchdringungsbauwerk (Aufzüge und Treppen), ansonsten Wunschgehwegbreiten von &gt; 5,0 m überall überschritten.</t>
  </si>
  <si>
    <t>Mischverkehr motorisierten Individualverkehr/Radverkehr entlang des gesamten 6. Abschnitts, unkritisch wegen Anliegerstraße mit geringer Belastung mit Außnahme an den Durchdringungsbauwerk (Aufzüge und Treppen) westlich der Moltkestraße (Engstelle mit 2,00 m)</t>
  </si>
  <si>
    <t>Einrichtungsverkehr mit separaten Radfahrstreifen, Durchdringungsbauwerk (Aufzüge und Treppen) westlich der Moltkestraße (Engstelle mit 2,00 m)</t>
  </si>
  <si>
    <t xml:space="preserve"> Sicherheit ist gegeben. Hinweis auf Engstelle im Bereich Durchdringungsbauwerk (Aufzüge und Treppen)</t>
  </si>
  <si>
    <t>Nur wenn die Bäume am Motel One erhalten werden. Baumfällungen durch Durchdringungsbauwerk (Aufzüge und Treppen) der Haltestelle Neumarkt in Abschnitt 3 bewertet.</t>
  </si>
  <si>
    <t xml:space="preserve">Die Anbindungen des Regionalverkehr Köln GmbH Innenstadt sind realisierbar. </t>
  </si>
  <si>
    <t>Anbindungen des Regionalverkehr Köln GmbH  Innenstadt sind realisierbar.</t>
  </si>
  <si>
    <t>Anbindungen des Regionalverkehr Köln GmbH Innenstadt sind realisierbar.</t>
  </si>
  <si>
    <t>Anordung einer zusätzlichen Fußgängerfurt auf Höhe der Nord-Süd-Fahrt sowie zwei Querungen in Nord-Süd-Richtung am Kreisverkehr</t>
  </si>
  <si>
    <t>Die Variante ist vergleichbar mit dem Bestand, Begreifbarkeit ist gut. In jeder Zufahrt der Ost-West-Achse gibt es einen Konflikt mit Radfahrern für Rechtsabbieger.</t>
  </si>
  <si>
    <t xml:space="preserve">Haltestelle unterirdisch - verschiedene Eingänge zu den einzelnen Ebenen (doppelt so viele wie Neumarkt Variante 1), schlechtere Orientierung für Ortsfremde. </t>
  </si>
  <si>
    <t>Strecke fügt sich gut in das Gebiet ein. Abgrenzung zum Neumarkt durch Bestandsbäume (Süden Verkehr, Norden Aufenthaltsfläche), sehr geschwungene Führung von motorisierten Individualverkehr und Rad durch Zwangspunkte Durchdringungsbauwerk (Aufzüge und Treppen). Verkehr nur in der Ost-West-Flucht Cäcilienstr./Hahnenstr. Wendefahrbahn vor MotelOne</t>
  </si>
  <si>
    <t>Seitenräume im Westbereich des Neumarkts üppig. Im Ostbereich Richtung Cäcilienstraße entstehen durch Durchdringungsbauwerk (Aufzüge und Treppen) und Fahrbahn Engstellen entlang wichtiger "Kulturachse". Gut gestaltbare Seitenräume und vollwertiger Neumarkt.</t>
  </si>
  <si>
    <t>Aufenthaltsbereich Neumarkt und Seitenräume (Platz für FG) entlang oberirdischen Alternative deutlich größer als im Bestand - hohes Gestaltungspotential, vollwertiger Neumarkt. Seitenräume durch Vielzahl an Durchdringungsbauwerk (Aufzüge und Treppen) beeinflusst.</t>
  </si>
  <si>
    <t>Es entfällt ein Baum aufgrund der Oberflächenplanung  inkl. Durchdringungsbauwerk (Aufzüge und Treppen). Durch die Baugrube zur Errichtung der Haltestelle wird eine Vielzahl an Bäumen nicht erhalten werden können (inkl. Teil der südl. Baumreihe auf dem Neumarkt</t>
  </si>
  <si>
    <t>Es entstehen durch die Lage der Durchdringungsbauwerk (Aufzüge und Treppen) zwischen Gebäuden und Treppenaufgängen zur Haltestelle am Haus Lempertz (b=2,18 m) und am Gesundheitsamt (b=2,51 m) kritische Engstellen. Außerhalb der Durchdringungsbauwerk (Aufzüge und Treppen) großzügige Gehwegbreiten.</t>
  </si>
  <si>
    <t>Strecke fügt sich sehr gut in das Gebiet ein. Abgrenzung zum Platz des Neumarkts durch Bestandsbäume (Süden Verkehr, Norden Aufenthaltsfläche), Verkehr nur in der Ost-West-Flucht Cäcilienstr./Hahnenstr. Durchdringungsbauwerk (Aufzüge und Treppen) in Engstelle platziert</t>
  </si>
  <si>
    <t>Strecke fügt sich sehr gut in das Gebiet ein. Abgrenzung zum Platz des Neumarkts durch Bestandsbäume (Süden Verkehr, Norden Aufenthaltsfläche), Verkehr nur in der Ost-West-Flut Cäcilienstr./Hahnenstr. Durchdringungsbauwerk (Aufzüge und Treppen) in Engstelle platziert.</t>
  </si>
  <si>
    <t>Strecke fügt sich gut in das Gebiet ein. Abgrenzung zum Neumarkt durch Bestandsbäume (Süden Verkehr, Norden Aufenthaltsfläche), sehr geschwungene Führung von motorisierten Individualverkehr und Rad durch Zwangspunkte Durchdringungsbauwerk (Aufzüge und Treppen). Verkehr nur in der Ost-West-Flucht Cäcilienstr./Hahnenstr.</t>
  </si>
  <si>
    <t xml:space="preserve">Verkehrsflächen ca. 7050 (Abbildung3) + 2400 (Abbildung2) m² (nur Asphalt/Betonfahrbahn/Radinfrastruktur/Bus-Haltestelle) </t>
  </si>
  <si>
    <t xml:space="preserve">Verkehrsflächen ca. 7800 (Abbildun3) + 2400 (Abbildun2) m² (nur Asphalt/Betonfahrbahn/Radinfrastruktur/Bus-Haltestelle) </t>
  </si>
  <si>
    <t xml:space="preserve">Verkehrsflächen ca. 7000 (Abbildun3) + 2500 (Abbildun2) m² (nur Asphalt/Betonfahrbahn/Radinfrastruktur/Bus-Haltestelle) </t>
  </si>
  <si>
    <t>Es entfallen 6 Bäume (2 hochwertige) aufgrund der Oberflächenplanung Generalplaner 2 inkl. Durchdringungsbauwerk (Aufzüge und Treppen). Durch die Baugrube zur Errichtung der Haltestelle wird eine Vielzahl an Bäumen nicht erhalten werden können (südl. Baumreihe auf dem Neumarkt wird wahrscheinlich nicht beeinträchtigt)</t>
  </si>
  <si>
    <t>Es entfällt ein Baum aufgrund der Oberflächenplanung Generplaner 2 inkl. Durchdringungsbauwerk (Aufzüge und Treppen). Durch die Baugrube zur Errichtung der Haltestelle wird eine Vielzahl an Bäumen nicht erhalten werden können (inkl. Teil der südl. Baumreihe auf dem Neumarkt</t>
  </si>
  <si>
    <t>Es entfallen 2 hochwertige Bäume aufgrund der Oberflächenplanung Generalplaner 2 inkl. Durchdringungsbauwerk (Aufzüge und Treppen). Durch die Baugrube zur Errichtung der Haltestelle wird eine Vielzahl an Bäumen nicht erhalten werden können (südl. Baumreihe auf dem Neumarkt wird wahrscheinlich nicht beeinträchtigt)</t>
  </si>
  <si>
    <t>Es entsteht durch ein Durchdringungsbauwerk (Aufzüge und Treppen) zwischen Gebäuden und Treppenaufgängen zur Haltestelle am Gesundheitsamt eine kritische Engstellen (b=2,51 m). Außerhalb der Durchdringungsbauwerk (Aufzüge und Treppen) großzügige Gehwegbreiten. Am Haus Lempertz besteht die Engestelle (b=2,18 m) weiterhin, der Entfall der Kraftfahrzeug-Fahrt über den Neumarkt in Fahrtrichtung Westen löst das Defizit aber auf.</t>
  </si>
  <si>
    <t>Verkehrsflächen ca. 5000 m² (+1000 m² gepflastert durch die Rudolplatz für Bus und Radfahrer). Verkehrsfläche für Kraftfahrzeug verringert sich um ca. die Hälfte. (In Verbindung mit Richard-Wagner-Straße-Str. gleichen sich Flächenvorteile gegenüber Rudolfplatz Variante 2 aus)</t>
  </si>
  <si>
    <t xml:space="preserve">Definierter Bereich für Bus-Haltestelle und Verbreiterung der unterirdischen Stadtbahn-Haltestelle </t>
  </si>
  <si>
    <t>Bündelung von Stadtbahn- und Bushaltestelle in Aachener Str. für den Abschnitt 7 ein Nachteil. Bushaltestelle in Fahrtrichtung. Neumarkt im südlichen Teil der Moltkestr. - Auseinanderziehen negativ. Verbindung zur S-Bahn über Zugang an Eisenbahnbrücke Richard Wagner Straße möglich.</t>
  </si>
  <si>
    <t>Keine Fahrbeziehung wird entfernt. Statt Linksabbieger aus St. Agatha nur Rechtsabbieger und Wenden im Kreisverkehr.</t>
  </si>
  <si>
    <t>Heumarkt (unterirdisch), Variante 1.1</t>
  </si>
  <si>
    <t>Heumarkt (unterirdisch), Variante 1.2</t>
  </si>
  <si>
    <t>Radverkehr mit separaten (direkten) Linksabbiegern - Nord-Süd-Fahrt</t>
  </si>
  <si>
    <t>Radverkehr mit indirekten Linksabbiegern - Nord-Süd-Fahrt</t>
  </si>
  <si>
    <t>Knoten Nord-Süd-Fahrt Fußgängerquerung über Dreiecksinseln</t>
  </si>
  <si>
    <t>Cäcilienstraße 1.2-1.5</t>
  </si>
  <si>
    <t>motorisierter Individualverkehr mit Wender
Tunnelvariante "Teilabriss"</t>
  </si>
  <si>
    <t>durchgängiger motorisierter Individualverkehr
Tunnelvariante "Teilabriss"</t>
  </si>
  <si>
    <t>Tunnelvariante "Slim-Tube"</t>
  </si>
  <si>
    <t>Kreisverkehr Im Laach - getrennte Führung von Radverkehr und motorisiertem Individualverkehr</t>
  </si>
  <si>
    <t>Kreisverkehr Im Laach - Mischverkehr von Radverkehr und motorisiertem Individualverkehr</t>
  </si>
  <si>
    <t>mittige Führung  - Gegenrichtungsverkehr</t>
  </si>
  <si>
    <t>Hahnenstraße (unterirdisch), Variante 1</t>
  </si>
  <si>
    <t>Platzfläche frei / nur Bus - motorisierter Individualverkehr über Pilgrimstraße</t>
  </si>
  <si>
    <t>motorisierter Individualverkehr Einrichtungsverkehr - analog zum Bestand</t>
  </si>
  <si>
    <t>motorisierter Individualverkehr Richtung Westen durch Moltkestraße/Aachener Straße - zwischen Rudolfplatz und Moltkestraße Verkehr in beide Richtungen</t>
  </si>
  <si>
    <t>motorisierter Individualverkehr Richtung Westen durch Moltkestraße/Aachener Straße - Einrichtungsverkehr ab Rudolfplatz stadtauswärts (wie Bestand)</t>
  </si>
  <si>
    <t>Anliegerverkehr in beide Richtungen zwischen Rudolfplatz und Aachener Weiher</t>
  </si>
  <si>
    <t>motorisierter Individualverkehr nur in Richtung Osten über Richard-Wagner-Straße -
analog zum Bestand</t>
  </si>
  <si>
    <t>motorisierter Individualverkehr in beiden Richtungen über Richard-Wagner-Straße</t>
  </si>
  <si>
    <t>motorisierter Individualverkehr stadtauswärts durch Moltkestraße/Aachener Straße -
östlich Moltkestraße in beiden Richtungen über Richard-Wagner-Straße</t>
  </si>
  <si>
    <t>Aachener Weiher (unterirdisch), Variante 1.1 / 1.2</t>
  </si>
  <si>
    <t>Aachener Weiher (unterirdisch), Variante 2.1 / 2.2</t>
  </si>
  <si>
    <t>Aachener Weiher (unterirdisch), Variante 2.3</t>
  </si>
  <si>
    <t>motorisierter Individualverkehr bestandsnah über Aachener Straße (stadtauswärts) und Richard-Wagner-Straße (stadteinwärts)</t>
  </si>
  <si>
    <t>motorisierter Individualverkehr Hauptachse durch die Richard-Wagner-Straße
(Aachener Straßen nur Anliegerverkehr)</t>
  </si>
  <si>
    <t>motorisierter Individualverkehr bestandsnah über Aachener Straße (stadtauswärts) und Richard-Wagner-Straße (stadteinwärts), hoher Erhalt Bestandsbäume</t>
  </si>
  <si>
    <t>Heumarkt 1.1</t>
  </si>
  <si>
    <t>Heumarkt 1.2</t>
  </si>
  <si>
    <t>Cäcilienstraße 3</t>
  </si>
  <si>
    <t>Neumarkt 3.1</t>
  </si>
  <si>
    <t>Neumarkt 3.2</t>
  </si>
  <si>
    <t>Cäcilienstraße (unterirdisch) Variante 1.2-1.5</t>
  </si>
  <si>
    <t>Cäcilienstraße (unterirdisch), Variante 1.2 / 1.3 / 1.4 / 1.5</t>
  </si>
  <si>
    <t>Cäcilienstraße 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</si>
</sst>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Arial"/>
      <family val="2"/>
    </font>
    <font>
      <b/>
      <sz val="11"/>
      <color theme="1"/>
      <name val="Arial"/>
      <family val="2"/>
    </font>
    <font>
      <b/>
      <sz val="14"/>
      <color theme="1"/>
      <name val="Arial"/>
      <family val="2"/>
    </font>
    <font>
      <sz val="11"/>
      <color theme="1"/>
      <name val="Arial"/>
      <family val="2"/>
    </font>
    <font>
      <sz val="10"/>
      <color theme="1"/>
      <name val="Arial"/>
      <family val="2"/>
    </font>
    <font>
      <sz val="10"/>
      <color rgb="FFFF0000"/>
      <name val="Arial"/>
      <family val="2"/>
    </font>
    <font>
      <b/>
      <sz val="11"/>
      <color theme="1"/>
      <name val="Calibri"/>
      <family val="2"/>
      <scheme val="minor"/>
    </font>
    <font>
      <sz val="10"/>
      <name val="Arial"/>
      <family val="2"/>
    </font>
    <font>
      <b/>
      <sz val="10"/>
      <color theme="1"/>
      <name val="Arial"/>
      <family val="2"/>
    </font>
    <font>
      <b/>
      <sz val="10"/>
      <name val="Arial"/>
      <family val="2"/>
    </font>
    <font>
      <b/>
      <i/>
      <sz val="11"/>
      <color theme="1"/>
      <name val="Arial"/>
      <family val="2"/>
    </font>
    <font>
      <b/>
      <sz val="14"/>
      <name val="Arial"/>
      <family val="2"/>
    </font>
    <font>
      <sz val="11"/>
      <name val="Arial"/>
      <family val="2"/>
    </font>
    <font>
      <i/>
      <sz val="8"/>
      <name val="Arial"/>
      <family val="2"/>
    </font>
    <font>
      <b/>
      <sz val="10"/>
      <color rgb="FFFF0000"/>
      <name val="Arial"/>
      <family val="2"/>
    </font>
    <font>
      <sz val="8"/>
      <name val="Arial"/>
      <family val="2"/>
    </font>
    <font>
      <b/>
      <sz val="11"/>
      <name val="Arial"/>
      <family val="2"/>
    </font>
    <font>
      <i/>
      <sz val="8"/>
      <color theme="1"/>
      <name val="Arial"/>
      <family val="2"/>
    </font>
    <font>
      <sz val="8"/>
      <color theme="1"/>
      <name val="Arial"/>
      <family val="2"/>
    </font>
    <font>
      <b/>
      <sz val="11"/>
      <color indexed="8"/>
      <name val="Arial"/>
      <family val="2"/>
    </font>
    <font>
      <b/>
      <sz val="10"/>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rgb="FFD0CECE"/>
        <bgColor rgb="FF000000"/>
      </patternFill>
    </fill>
  </fills>
  <borders count="68">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1"/>
      </right>
      <top style="thin">
        <color theme="0"/>
      </top>
      <bottom style="thin">
        <color theme="0"/>
      </bottom>
      <diagonal/>
    </border>
    <border>
      <left/>
      <right style="thin">
        <color theme="0"/>
      </right>
      <top style="thin">
        <color theme="0"/>
      </top>
      <bottom style="thin">
        <color theme="0"/>
      </bottom>
      <diagonal/>
    </border>
    <border>
      <left style="thin">
        <color theme="1"/>
      </left>
      <right style="thin">
        <color theme="1"/>
      </right>
      <top style="thin">
        <color theme="1"/>
      </top>
      <bottom style="thin">
        <color theme="1"/>
      </bottom>
      <diagonal/>
    </border>
    <border>
      <left style="thin">
        <color theme="0"/>
      </left>
      <right style="thin">
        <color theme="0"/>
      </right>
      <top style="thin">
        <color theme="0"/>
      </top>
      <bottom/>
      <diagonal/>
    </border>
    <border>
      <left style="thin">
        <color theme="0"/>
      </left>
      <right style="thin">
        <color theme="1"/>
      </right>
      <top style="thin">
        <color theme="0"/>
      </top>
      <bottom/>
      <diagonal/>
    </border>
    <border>
      <left style="thin">
        <color theme="0"/>
      </left>
      <right style="thin">
        <color theme="0"/>
      </right>
      <top/>
      <bottom style="thin">
        <color theme="0"/>
      </bottom>
      <diagonal/>
    </border>
    <border>
      <left/>
      <right/>
      <top style="thin">
        <color theme="0"/>
      </top>
      <bottom style="thin">
        <color theme="0"/>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0"/>
      </right>
      <top style="thin">
        <color theme="1"/>
      </top>
      <bottom style="thin">
        <color theme="0"/>
      </bottom>
      <diagonal/>
    </border>
    <border>
      <left style="thin">
        <color theme="0"/>
      </left>
      <right style="thin">
        <color theme="0"/>
      </right>
      <top style="thin">
        <color theme="1"/>
      </top>
      <bottom style="thin">
        <color theme="0"/>
      </bottom>
      <diagonal/>
    </border>
    <border>
      <left style="thin">
        <color theme="0"/>
      </left>
      <right style="thin">
        <color theme="1"/>
      </right>
      <top style="thin">
        <color theme="1"/>
      </top>
      <bottom style="thin">
        <color theme="0"/>
      </bottom>
      <diagonal/>
    </border>
    <border>
      <left style="thin">
        <color theme="0"/>
      </left>
      <right style="thin">
        <color theme="0"/>
      </right>
      <top style="thin">
        <color theme="0"/>
      </top>
      <bottom style="thin">
        <color theme="1"/>
      </bottom>
      <diagonal/>
    </border>
    <border>
      <left style="thin">
        <color theme="1"/>
      </left>
      <right style="thin">
        <color theme="0"/>
      </right>
      <top style="thin">
        <color theme="1"/>
      </top>
      <bottom style="thin">
        <color theme="1"/>
      </bottom>
      <diagonal/>
    </border>
    <border>
      <left style="thin">
        <color theme="0"/>
      </left>
      <right style="thin">
        <color theme="0"/>
      </right>
      <top/>
      <bottom style="thin">
        <color theme="1"/>
      </bottom>
      <diagonal/>
    </border>
    <border>
      <left style="thin">
        <color theme="1"/>
      </left>
      <right style="thin">
        <color theme="0"/>
      </right>
      <top/>
      <bottom style="thin">
        <color theme="1"/>
      </bottom>
      <diagonal/>
    </border>
    <border>
      <left style="thin">
        <color theme="0"/>
      </left>
      <right style="thin">
        <color theme="1"/>
      </right>
      <top/>
      <bottom style="thin">
        <color theme="1"/>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right/>
      <top/>
      <bottom style="thin">
        <color theme="0"/>
      </bottom>
      <diagonal/>
    </border>
    <border>
      <left/>
      <right style="thin">
        <color theme="1"/>
      </right>
      <top style="thin">
        <color theme="1"/>
      </top>
      <bottom style="thin">
        <color theme="1"/>
      </bottom>
      <diagonal/>
    </border>
    <border>
      <left/>
      <right/>
      <top style="thin">
        <color theme="1"/>
      </top>
      <bottom style="thin">
        <color theme="1"/>
      </bottom>
      <diagonal/>
    </border>
    <border>
      <left style="thin">
        <color theme="1"/>
      </left>
      <right/>
      <top style="thin">
        <color theme="0"/>
      </top>
      <bottom style="thin">
        <color theme="1"/>
      </bottom>
      <diagonal/>
    </border>
    <border>
      <left/>
      <right/>
      <top style="thin">
        <color theme="0"/>
      </top>
      <bottom style="thin">
        <color theme="1"/>
      </bottom>
      <diagonal/>
    </border>
    <border>
      <left style="thin">
        <color theme="1"/>
      </left>
      <right style="thin">
        <color theme="1"/>
      </right>
      <top style="thin">
        <color theme="1"/>
      </top>
      <bottom style="thin">
        <color theme="0"/>
      </bottom>
      <diagonal/>
    </border>
    <border>
      <left style="thin">
        <color theme="1"/>
      </left>
      <right style="thin">
        <color theme="1"/>
      </right>
      <top style="thin">
        <color theme="0"/>
      </top>
      <bottom style="thin">
        <color theme="0"/>
      </bottom>
      <diagonal/>
    </border>
    <border>
      <left style="thin">
        <color theme="1"/>
      </left>
      <right style="thin">
        <color theme="1"/>
      </right>
      <top style="thin">
        <color theme="0"/>
      </top>
      <bottom style="thin">
        <color theme="1"/>
      </bottom>
      <diagonal/>
    </border>
    <border>
      <left style="thin">
        <color theme="1"/>
      </left>
      <right style="thin">
        <color theme="0"/>
      </right>
      <top style="thin">
        <color theme="0"/>
      </top>
      <bottom/>
      <diagonal/>
    </border>
    <border>
      <left style="thin">
        <color theme="0"/>
      </left>
      <right/>
      <top style="thin">
        <color theme="1"/>
      </top>
      <bottom style="thin">
        <color theme="1"/>
      </bottom>
      <diagonal/>
    </border>
    <border>
      <left style="thin">
        <color theme="0"/>
      </left>
      <right/>
      <top/>
      <bottom style="thin">
        <color theme="1"/>
      </bottom>
      <diagonal/>
    </border>
    <border>
      <left style="thin">
        <color theme="1"/>
      </left>
      <right style="thin">
        <color theme="1"/>
      </right>
      <top/>
      <bottom style="thin">
        <color theme="0"/>
      </bottom>
      <diagonal/>
    </border>
    <border>
      <left style="thin">
        <color theme="1"/>
      </left>
      <right style="thin">
        <color theme="0"/>
      </right>
      <top style="thin">
        <color theme="0"/>
      </top>
      <bottom style="thin">
        <color theme="1"/>
      </bottom>
      <diagonal/>
    </border>
    <border>
      <left style="thin">
        <color theme="0"/>
      </left>
      <right style="thin">
        <color theme="1"/>
      </right>
      <top style="thin">
        <color theme="0"/>
      </top>
      <bottom style="thin">
        <color theme="1"/>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1"/>
      </left>
      <right style="thin">
        <color theme="0"/>
      </right>
      <top style="thin">
        <color theme="0"/>
      </top>
      <bottom style="thin">
        <color theme="0"/>
      </bottom>
      <diagonal/>
    </border>
    <border>
      <left style="thin">
        <color theme="1"/>
      </left>
      <right style="thin">
        <color theme="1"/>
      </right>
      <top style="thin">
        <color theme="1"/>
      </top>
      <bottom/>
      <diagonal/>
    </border>
    <border>
      <left style="thin">
        <color theme="0"/>
      </left>
      <right/>
      <top style="thin">
        <color theme="1"/>
      </top>
      <bottom style="thin">
        <color theme="0"/>
      </bottom>
      <diagonal/>
    </border>
    <border>
      <left style="thin">
        <color theme="0"/>
      </left>
      <right/>
      <top style="thin">
        <color theme="0"/>
      </top>
      <bottom style="thin">
        <color theme="1"/>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thin">
        <color indexed="64"/>
      </left>
      <right style="thin">
        <color indexed="64"/>
      </right>
      <top/>
      <bottom style="medium">
        <color theme="1"/>
      </bottom>
      <diagonal/>
    </border>
    <border>
      <left style="thin">
        <color indexed="64"/>
      </left>
      <right style="thin">
        <color indexed="64"/>
      </right>
      <top style="medium">
        <color theme="1"/>
      </top>
      <bottom/>
      <diagonal/>
    </border>
    <border>
      <left/>
      <right style="thin">
        <color indexed="64"/>
      </right>
      <top/>
      <bottom style="medium">
        <color theme="1"/>
      </bottom>
      <diagonal/>
    </border>
    <border>
      <left style="thin">
        <color theme="1"/>
      </left>
      <right style="medium">
        <color theme="1"/>
      </right>
      <top/>
      <bottom/>
      <diagonal/>
    </border>
    <border>
      <left style="thin">
        <color theme="1"/>
      </left>
      <right style="medium">
        <color theme="1"/>
      </right>
      <top/>
      <bottom style="medium">
        <color indexed="64"/>
      </bottom>
      <diagonal/>
    </border>
    <border>
      <left style="thin">
        <color theme="1"/>
      </left>
      <right style="medium">
        <color theme="1"/>
      </right>
      <top/>
      <bottom style="medium">
        <color theme="1"/>
      </bottom>
      <diagonal/>
    </border>
    <border>
      <left style="thin">
        <color theme="1"/>
      </left>
      <right style="medium">
        <color theme="1"/>
      </right>
      <top style="medium">
        <color theme="1"/>
      </top>
      <bottom/>
      <diagonal/>
    </border>
  </borders>
  <cellStyleXfs count="2">
    <xf numFmtId="0" fontId="0" fillId="0" borderId="0"/>
    <xf numFmtId="9" fontId="3" fillId="0" borderId="0" applyFont="0" applyFill="0" applyBorder="0" applyAlignment="0" applyProtection="0"/>
  </cellStyleXfs>
  <cellXfs count="282">
    <xf numFmtId="0" fontId="0" fillId="0" borderId="0" xfId="0"/>
    <xf numFmtId="0" fontId="2" fillId="0" borderId="0" xfId="0" applyFont="1" applyAlignment="1">
      <alignment vertical="top"/>
    </xf>
    <xf numFmtId="0" fontId="0" fillId="0" borderId="0" xfId="0" applyAlignment="1">
      <alignment vertical="top"/>
    </xf>
    <xf numFmtId="9" fontId="0" fillId="0" borderId="0" xfId="1" applyFont="1" applyAlignment="1">
      <alignment vertical="top"/>
    </xf>
    <xf numFmtId="0" fontId="4" fillId="0" borderId="0" xfId="0" applyFont="1" applyAlignment="1">
      <alignment vertical="top"/>
    </xf>
    <xf numFmtId="9" fontId="4" fillId="0" borderId="0" xfId="1" applyFont="1" applyAlignment="1">
      <alignment vertical="top"/>
    </xf>
    <xf numFmtId="0" fontId="4" fillId="0" borderId="0" xfId="0" applyFont="1" applyAlignment="1">
      <alignment horizontal="center" vertical="top"/>
    </xf>
    <xf numFmtId="14" fontId="4" fillId="0" borderId="0" xfId="0" applyNumberFormat="1" applyFont="1" applyAlignment="1">
      <alignment vertical="top"/>
    </xf>
    <xf numFmtId="0" fontId="0" fillId="0" borderId="0" xfId="0" applyAlignment="1">
      <alignment wrapText="1"/>
    </xf>
    <xf numFmtId="0" fontId="6" fillId="0" borderId="0" xfId="0" applyFont="1" applyAlignment="1">
      <alignment horizontal="right" wrapText="1"/>
    </xf>
    <xf numFmtId="9" fontId="0" fillId="0" borderId="0" xfId="0" applyNumberFormat="1"/>
    <xf numFmtId="0" fontId="6" fillId="0" borderId="0" xfId="0" applyFont="1" applyAlignment="1">
      <alignment horizontal="right"/>
    </xf>
    <xf numFmtId="0" fontId="4" fillId="0" borderId="0" xfId="0" applyFont="1" applyAlignment="1">
      <alignment vertical="center"/>
    </xf>
    <xf numFmtId="0" fontId="8" fillId="0" borderId="0" xfId="0" applyFont="1" applyAlignment="1">
      <alignment vertical="top"/>
    </xf>
    <xf numFmtId="0" fontId="4" fillId="0" borderId="4" xfId="0" applyFont="1" applyBorder="1" applyAlignment="1">
      <alignment horizontal="center" vertical="center"/>
    </xf>
    <xf numFmtId="0" fontId="4" fillId="0" borderId="4" xfId="0" applyFont="1" applyBorder="1" applyAlignment="1">
      <alignment vertical="center"/>
    </xf>
    <xf numFmtId="0" fontId="8" fillId="0" borderId="0" xfId="0" applyFont="1" applyAlignment="1">
      <alignment vertical="center"/>
    </xf>
    <xf numFmtId="0" fontId="8" fillId="3" borderId="5" xfId="0" applyFont="1" applyFill="1" applyBorder="1" applyAlignment="1">
      <alignment vertical="center"/>
    </xf>
    <xf numFmtId="0" fontId="8" fillId="3" borderId="6" xfId="0" applyFont="1" applyFill="1" applyBorder="1" applyAlignment="1">
      <alignment vertical="center"/>
    </xf>
    <xf numFmtId="0" fontId="8" fillId="3" borderId="6" xfId="0" applyFont="1" applyFill="1" applyBorder="1" applyAlignment="1">
      <alignment horizontal="center" vertical="center"/>
    </xf>
    <xf numFmtId="9" fontId="4" fillId="0" borderId="4" xfId="1" applyFont="1" applyBorder="1" applyAlignment="1">
      <alignment horizontal="center" vertical="center"/>
    </xf>
    <xf numFmtId="9" fontId="0" fillId="0" borderId="0" xfId="1" applyFont="1"/>
    <xf numFmtId="9" fontId="8" fillId="3" borderId="8" xfId="1" applyFont="1" applyFill="1" applyBorder="1" applyAlignment="1">
      <alignment horizontal="center" vertical="center"/>
    </xf>
    <xf numFmtId="9" fontId="8" fillId="3" borderId="14" xfId="1" applyFont="1" applyFill="1" applyBorder="1" applyAlignment="1">
      <alignment horizontal="center" vertical="center"/>
    </xf>
    <xf numFmtId="0" fontId="0" fillId="0" borderId="0" xfId="0" applyAlignment="1">
      <alignment horizontal="center" vertical="top"/>
    </xf>
    <xf numFmtId="0" fontId="4" fillId="0" borderId="0" xfId="0" applyFont="1" applyAlignment="1">
      <alignment horizontal="center" vertical="center"/>
    </xf>
    <xf numFmtId="9" fontId="0" fillId="0" borderId="0" xfId="0" applyNumberFormat="1" applyAlignment="1">
      <alignment vertical="top"/>
    </xf>
    <xf numFmtId="164" fontId="0" fillId="0" borderId="0" xfId="1" applyNumberFormat="1" applyFont="1" applyBorder="1" applyAlignment="1">
      <alignment horizontal="center" vertical="top"/>
    </xf>
    <xf numFmtId="0" fontId="0" fillId="6" borderId="0" xfId="0" applyFill="1" applyAlignment="1">
      <alignment vertical="top"/>
    </xf>
    <xf numFmtId="0" fontId="0" fillId="6" borderId="0" xfId="0" applyFill="1" applyAlignment="1">
      <alignment horizontal="center" vertical="top"/>
    </xf>
    <xf numFmtId="2" fontId="0" fillId="6" borderId="0" xfId="0" applyNumberFormat="1" applyFill="1" applyAlignment="1">
      <alignment vertical="top"/>
    </xf>
    <xf numFmtId="0" fontId="1" fillId="0" borderId="0" xfId="0" applyFont="1" applyAlignment="1">
      <alignment vertical="top"/>
    </xf>
    <xf numFmtId="14" fontId="7" fillId="0" borderId="0" xfId="0" applyNumberFormat="1" applyFont="1" applyAlignment="1">
      <alignment vertical="top"/>
    </xf>
    <xf numFmtId="2" fontId="0" fillId="0" borderId="0" xfId="0" applyNumberFormat="1" applyAlignment="1">
      <alignment vertical="top"/>
    </xf>
    <xf numFmtId="9" fontId="14" fillId="3" borderId="8" xfId="1" applyFont="1" applyFill="1" applyBorder="1" applyAlignment="1">
      <alignment horizontal="center" vertical="center"/>
    </xf>
    <xf numFmtId="9" fontId="14" fillId="3" borderId="14" xfId="1" applyFont="1" applyFill="1" applyBorder="1" applyAlignment="1">
      <alignment horizontal="center" vertical="center"/>
    </xf>
    <xf numFmtId="0" fontId="2" fillId="0" borderId="15" xfId="0" applyFont="1" applyBorder="1" applyAlignment="1">
      <alignment vertical="top"/>
    </xf>
    <xf numFmtId="0" fontId="0" fillId="5" borderId="15" xfId="0" applyFill="1" applyBorder="1" applyAlignment="1">
      <alignment vertical="top"/>
    </xf>
    <xf numFmtId="0" fontId="0" fillId="0" borderId="15" xfId="0" applyBorder="1" applyAlignment="1">
      <alignment vertical="top"/>
    </xf>
    <xf numFmtId="9" fontId="0" fillId="0" borderId="15" xfId="1" applyFont="1" applyBorder="1" applyAlignment="1">
      <alignment vertical="top"/>
    </xf>
    <xf numFmtId="0" fontId="4" fillId="0" borderId="15" xfId="0" applyFont="1" applyBorder="1" applyAlignment="1">
      <alignment vertical="top"/>
    </xf>
    <xf numFmtId="0" fontId="8" fillId="0" borderId="15" xfId="0" applyFont="1" applyBorder="1" applyAlignment="1">
      <alignment vertical="center"/>
    </xf>
    <xf numFmtId="0" fontId="4" fillId="0" borderId="15" xfId="0" applyFont="1" applyBorder="1" applyAlignment="1">
      <alignment vertical="center"/>
    </xf>
    <xf numFmtId="0" fontId="0" fillId="5" borderId="15" xfId="0" applyFill="1" applyBorder="1"/>
    <xf numFmtId="0" fontId="0" fillId="0" borderId="15" xfId="0" applyBorder="1"/>
    <xf numFmtId="9" fontId="0" fillId="0" borderId="15" xfId="1" applyFont="1" applyBorder="1"/>
    <xf numFmtId="0" fontId="0" fillId="0" borderId="15" xfId="0" applyBorder="1" applyAlignment="1">
      <alignment vertical="top" wrapText="1"/>
    </xf>
    <xf numFmtId="0" fontId="6" fillId="5" borderId="15" xfId="0" applyFont="1" applyFill="1" applyBorder="1" applyAlignment="1">
      <alignment horizontal="right"/>
    </xf>
    <xf numFmtId="0" fontId="0" fillId="0" borderId="17" xfId="0" applyBorder="1" applyAlignment="1">
      <alignment vertical="top"/>
    </xf>
    <xf numFmtId="0" fontId="4" fillId="0" borderId="17" xfId="0" applyFont="1" applyBorder="1" applyAlignment="1">
      <alignment vertical="top"/>
    </xf>
    <xf numFmtId="0" fontId="0" fillId="0" borderId="16" xfId="0" applyBorder="1" applyAlignment="1">
      <alignment vertical="top"/>
    </xf>
    <xf numFmtId="0" fontId="8" fillId="3" borderId="18" xfId="0" applyFont="1" applyFill="1" applyBorder="1" applyAlignment="1">
      <alignment vertical="center"/>
    </xf>
    <xf numFmtId="0" fontId="9" fillId="3" borderId="18" xfId="0" applyFont="1" applyFill="1" applyBorder="1" applyAlignment="1">
      <alignment vertical="center"/>
    </xf>
    <xf numFmtId="0" fontId="10" fillId="4" borderId="18" xfId="0" applyFont="1" applyFill="1" applyBorder="1" applyAlignment="1">
      <alignment vertical="top" wrapText="1"/>
    </xf>
    <xf numFmtId="0" fontId="0" fillId="4" borderId="18" xfId="0" applyFill="1" applyBorder="1" applyAlignment="1">
      <alignment horizontal="center" vertical="top" wrapText="1"/>
    </xf>
    <xf numFmtId="0" fontId="1" fillId="4" borderId="18" xfId="0" applyFont="1" applyFill="1" applyBorder="1" applyAlignment="1">
      <alignment vertical="top" wrapText="1"/>
    </xf>
    <xf numFmtId="0" fontId="4" fillId="0" borderId="17" xfId="0" applyFont="1" applyBorder="1" applyAlignment="1">
      <alignment vertical="center"/>
    </xf>
    <xf numFmtId="0" fontId="0" fillId="0" borderId="21" xfId="0" applyBorder="1" applyAlignment="1">
      <alignment vertical="top" wrapText="1"/>
    </xf>
    <xf numFmtId="0" fontId="0" fillId="0" borderId="21" xfId="0" applyBorder="1"/>
    <xf numFmtId="0" fontId="0" fillId="5" borderId="21" xfId="0" applyFill="1" applyBorder="1"/>
    <xf numFmtId="9" fontId="0" fillId="0" borderId="21" xfId="1" applyFont="1" applyBorder="1"/>
    <xf numFmtId="0" fontId="0" fillId="0" borderId="18" xfId="0" applyBorder="1" applyAlignment="1">
      <alignment wrapText="1"/>
    </xf>
    <xf numFmtId="0" fontId="0" fillId="5" borderId="18" xfId="0" applyFill="1" applyBorder="1"/>
    <xf numFmtId="0" fontId="0" fillId="0" borderId="18" xfId="0" applyBorder="1"/>
    <xf numFmtId="9" fontId="0" fillId="0" borderId="18" xfId="1" applyFont="1" applyBorder="1"/>
    <xf numFmtId="0" fontId="6" fillId="5" borderId="18" xfId="0" applyFont="1" applyFill="1" applyBorder="1" applyAlignment="1">
      <alignment horizontal="right" wrapText="1"/>
    </xf>
    <xf numFmtId="164" fontId="0" fillId="0" borderId="18" xfId="0" applyNumberFormat="1" applyBorder="1"/>
    <xf numFmtId="0" fontId="0" fillId="0" borderId="18" xfId="0" applyBorder="1" applyAlignment="1">
      <alignment vertical="top" wrapText="1"/>
    </xf>
    <xf numFmtId="0" fontId="0" fillId="0" borderId="19" xfId="0" applyBorder="1" applyAlignment="1">
      <alignment vertical="top"/>
    </xf>
    <xf numFmtId="0" fontId="0" fillId="5" borderId="19" xfId="0" applyFill="1" applyBorder="1" applyAlignment="1">
      <alignment vertical="top"/>
    </xf>
    <xf numFmtId="9" fontId="0" fillId="0" borderId="19" xfId="1" applyFont="1" applyBorder="1" applyAlignment="1">
      <alignment vertical="top"/>
    </xf>
    <xf numFmtId="0" fontId="0" fillId="0" borderId="21" xfId="0" applyBorder="1" applyAlignment="1">
      <alignment vertical="top"/>
    </xf>
    <xf numFmtId="0" fontId="0" fillId="5" borderId="21" xfId="0" applyFill="1" applyBorder="1" applyAlignment="1">
      <alignment vertical="top"/>
    </xf>
    <xf numFmtId="9" fontId="0" fillId="0" borderId="21" xfId="1" applyFont="1" applyBorder="1" applyAlignment="1">
      <alignment vertical="top"/>
    </xf>
    <xf numFmtId="0" fontId="1" fillId="0" borderId="29" xfId="0" applyFont="1" applyBorder="1" applyAlignment="1">
      <alignment vertical="top"/>
    </xf>
    <xf numFmtId="0" fontId="0" fillId="5" borderId="23" xfId="0" applyFill="1" applyBorder="1" applyAlignment="1">
      <alignment vertical="top"/>
    </xf>
    <xf numFmtId="9" fontId="0" fillId="0" borderId="23" xfId="1" applyFont="1" applyBorder="1" applyAlignment="1">
      <alignment vertical="top"/>
    </xf>
    <xf numFmtId="0" fontId="0" fillId="0" borderId="24" xfId="0" applyBorder="1" applyAlignment="1">
      <alignment vertical="top"/>
    </xf>
    <xf numFmtId="0" fontId="0" fillId="5" borderId="29" xfId="0" applyFill="1" applyBorder="1" applyAlignment="1">
      <alignment vertical="top"/>
    </xf>
    <xf numFmtId="0" fontId="0" fillId="5" borderId="31" xfId="0" applyFill="1" applyBorder="1" applyAlignment="1">
      <alignment vertical="top"/>
    </xf>
    <xf numFmtId="0" fontId="0" fillId="5" borderId="30" xfId="0" applyFill="1" applyBorder="1" applyAlignment="1">
      <alignment vertical="top"/>
    </xf>
    <xf numFmtId="9" fontId="0" fillId="0" borderId="30" xfId="1" applyFont="1" applyBorder="1" applyAlignment="1">
      <alignment vertical="top"/>
    </xf>
    <xf numFmtId="0" fontId="0" fillId="0" borderId="32" xfId="0" applyBorder="1" applyAlignment="1">
      <alignment vertical="top"/>
    </xf>
    <xf numFmtId="0" fontId="0" fillId="0" borderId="19" xfId="0" applyBorder="1" applyAlignment="1">
      <alignment vertical="top" wrapText="1"/>
    </xf>
    <xf numFmtId="2" fontId="0" fillId="0" borderId="18" xfId="1" applyNumberFormat="1" applyFont="1" applyBorder="1" applyAlignment="1">
      <alignment vertical="top" wrapText="1"/>
    </xf>
    <xf numFmtId="2" fontId="0" fillId="0" borderId="33" xfId="1" applyNumberFormat="1" applyFont="1" applyBorder="1" applyAlignment="1">
      <alignment vertical="top" wrapText="1"/>
    </xf>
    <xf numFmtId="0" fontId="0" fillId="4" borderId="34" xfId="0" applyFill="1" applyBorder="1" applyAlignment="1">
      <alignment horizontal="center" vertical="top" wrapText="1"/>
    </xf>
    <xf numFmtId="0" fontId="0" fillId="0" borderId="35" xfId="0" applyBorder="1" applyAlignment="1">
      <alignment vertical="top" wrapText="1"/>
    </xf>
    <xf numFmtId="0" fontId="0" fillId="0" borderId="22" xfId="0" applyBorder="1" applyAlignment="1">
      <alignment vertical="top" wrapText="1"/>
    </xf>
    <xf numFmtId="0" fontId="0" fillId="4" borderId="36" xfId="0" applyFill="1" applyBorder="1" applyAlignment="1">
      <alignment horizontal="center" vertical="top" wrapText="1"/>
    </xf>
    <xf numFmtId="0" fontId="0" fillId="4" borderId="37" xfId="0" applyFill="1" applyBorder="1" applyAlignment="1">
      <alignment horizontal="center" vertical="top" wrapText="1"/>
    </xf>
    <xf numFmtId="0" fontId="0" fillId="0" borderId="38"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8" fillId="0" borderId="15" xfId="0" applyFont="1" applyBorder="1"/>
    <xf numFmtId="14" fontId="8" fillId="5" borderId="15" xfId="0" applyNumberFormat="1" applyFont="1" applyFill="1" applyBorder="1" applyAlignment="1">
      <alignment horizontal="left"/>
    </xf>
    <xf numFmtId="0" fontId="9" fillId="0" borderId="18" xfId="0" applyFont="1" applyBorder="1" applyAlignment="1">
      <alignment vertical="center" wrapText="1"/>
    </xf>
    <xf numFmtId="0" fontId="11" fillId="0" borderId="25" xfId="0" applyFont="1" applyBorder="1" applyAlignment="1">
      <alignment vertical="top"/>
    </xf>
    <xf numFmtId="0" fontId="12" fillId="5" borderId="26" xfId="0" applyFont="1" applyFill="1" applyBorder="1" applyAlignment="1">
      <alignment vertical="top"/>
    </xf>
    <xf numFmtId="9" fontId="12" fillId="0" borderId="26" xfId="1" applyFont="1" applyBorder="1" applyAlignment="1">
      <alignment vertical="top"/>
    </xf>
    <xf numFmtId="0" fontId="12" fillId="0" borderId="27" xfId="0" applyFont="1" applyBorder="1" applyAlignment="1">
      <alignment vertical="top"/>
    </xf>
    <xf numFmtId="0" fontId="16" fillId="4" borderId="18" xfId="0" applyFont="1" applyFill="1" applyBorder="1" applyAlignment="1">
      <alignment vertical="top" wrapText="1"/>
    </xf>
    <xf numFmtId="0" fontId="12" fillId="4" borderId="18" xfId="0" applyFont="1" applyFill="1" applyBorder="1" applyAlignment="1">
      <alignment horizontal="center" vertical="top" wrapText="1"/>
    </xf>
    <xf numFmtId="0" fontId="9" fillId="0" borderId="43" xfId="0" applyFont="1" applyBorder="1"/>
    <xf numFmtId="14" fontId="4" fillId="5" borderId="19" xfId="0" applyNumberFormat="1" applyFont="1" applyFill="1" applyBorder="1"/>
    <xf numFmtId="9" fontId="12" fillId="0" borderId="19" xfId="1" applyFont="1" applyBorder="1" applyAlignment="1"/>
    <xf numFmtId="0" fontId="12" fillId="0" borderId="20" xfId="0" applyFont="1" applyBorder="1"/>
    <xf numFmtId="0" fontId="0" fillId="0" borderId="23" xfId="0" applyBorder="1"/>
    <xf numFmtId="0" fontId="0" fillId="0" borderId="30" xfId="0" applyBorder="1"/>
    <xf numFmtId="0" fontId="0" fillId="0" borderId="19" xfId="0" applyBorder="1"/>
    <xf numFmtId="0" fontId="0" fillId="0" borderId="44" xfId="0" applyBorder="1"/>
    <xf numFmtId="0" fontId="0" fillId="0" borderId="45" xfId="0" applyBorder="1"/>
    <xf numFmtId="0" fontId="12" fillId="4" borderId="37" xfId="0" applyFont="1" applyFill="1" applyBorder="1" applyAlignment="1">
      <alignment horizontal="center" vertical="top" wrapText="1"/>
    </xf>
    <xf numFmtId="0" fontId="0" fillId="0" borderId="35" xfId="0" applyBorder="1"/>
    <xf numFmtId="0" fontId="0" fillId="0" borderId="22" xfId="0" applyBorder="1"/>
    <xf numFmtId="0" fontId="0" fillId="0" borderId="39" xfId="0" applyBorder="1"/>
    <xf numFmtId="0" fontId="0" fillId="0" borderId="46" xfId="0" applyBorder="1"/>
    <xf numFmtId="0" fontId="0" fillId="0" borderId="41" xfId="0" applyBorder="1"/>
    <xf numFmtId="0" fontId="0" fillId="0" borderId="42" xfId="0" applyBorder="1"/>
    <xf numFmtId="0" fontId="0" fillId="0" borderId="15" xfId="0" applyBorder="1" applyAlignment="1">
      <alignment wrapText="1"/>
    </xf>
    <xf numFmtId="0" fontId="0" fillId="5" borderId="15" xfId="0" applyFill="1" applyBorder="1" applyAlignment="1">
      <alignment vertical="top" wrapText="1"/>
    </xf>
    <xf numFmtId="0" fontId="0" fillId="5" borderId="0" xfId="0" applyFill="1" applyAlignment="1">
      <alignment vertical="top"/>
    </xf>
    <xf numFmtId="0" fontId="0" fillId="0" borderId="0" xfId="0" applyAlignment="1">
      <alignment vertical="top" wrapText="1"/>
    </xf>
    <xf numFmtId="0" fontId="2" fillId="0" borderId="25" xfId="0" applyFont="1" applyBorder="1" applyAlignment="1">
      <alignment vertical="top"/>
    </xf>
    <xf numFmtId="0" fontId="0" fillId="5" borderId="26" xfId="0" applyFill="1" applyBorder="1" applyAlignment="1">
      <alignment vertical="top"/>
    </xf>
    <xf numFmtId="9" fontId="3" fillId="0" borderId="26" xfId="1" applyFont="1" applyBorder="1" applyAlignment="1">
      <alignment vertical="top"/>
    </xf>
    <xf numFmtId="0" fontId="0" fillId="0" borderId="27" xfId="0" applyBorder="1" applyAlignment="1">
      <alignment vertical="top"/>
    </xf>
    <xf numFmtId="0" fontId="8" fillId="0" borderId="47" xfId="0" applyFont="1" applyBorder="1"/>
    <xf numFmtId="14" fontId="4" fillId="5" borderId="28" xfId="0" applyNumberFormat="1" applyFont="1" applyFill="1" applyBorder="1"/>
    <xf numFmtId="9" fontId="3" fillId="0" borderId="28" xfId="1" applyFont="1" applyBorder="1" applyAlignment="1">
      <alignment vertical="top"/>
    </xf>
    <xf numFmtId="0" fontId="0" fillId="0" borderId="48" xfId="0" applyBorder="1" applyAlignment="1">
      <alignment vertical="top"/>
    </xf>
    <xf numFmtId="0" fontId="8" fillId="0" borderId="17" xfId="0" applyFont="1" applyBorder="1" applyAlignment="1">
      <alignment vertical="center"/>
    </xf>
    <xf numFmtId="9" fontId="3" fillId="0" borderId="15" xfId="1" applyFont="1" applyBorder="1" applyAlignment="1">
      <alignment vertical="top"/>
    </xf>
    <xf numFmtId="9" fontId="3" fillId="0" borderId="0" xfId="1" applyFont="1" applyAlignment="1">
      <alignment vertical="top"/>
    </xf>
    <xf numFmtId="9" fontId="3" fillId="0" borderId="18" xfId="1" applyFont="1" applyBorder="1"/>
    <xf numFmtId="0" fontId="8" fillId="0" borderId="18" xfId="0" applyFont="1" applyBorder="1" applyAlignment="1">
      <alignment vertical="center" wrapText="1"/>
    </xf>
    <xf numFmtId="9" fontId="3" fillId="0" borderId="19" xfId="1" applyFont="1" applyBorder="1" applyAlignment="1">
      <alignment vertical="top"/>
    </xf>
    <xf numFmtId="9" fontId="3" fillId="0" borderId="21" xfId="1" applyFont="1" applyBorder="1" applyAlignment="1">
      <alignment vertical="top"/>
    </xf>
    <xf numFmtId="9" fontId="3" fillId="0" borderId="23" xfId="1" applyFont="1" applyBorder="1" applyAlignment="1">
      <alignment vertical="top"/>
    </xf>
    <xf numFmtId="0" fontId="0" fillId="5" borderId="21" xfId="0" applyFill="1" applyBorder="1" applyAlignment="1">
      <alignment vertical="top" wrapText="1"/>
    </xf>
    <xf numFmtId="9" fontId="3" fillId="0" borderId="24" xfId="1" applyFont="1" applyBorder="1" applyAlignment="1">
      <alignment vertical="top"/>
    </xf>
    <xf numFmtId="2" fontId="3" fillId="0" borderId="18" xfId="1" applyNumberFormat="1" applyFont="1" applyBorder="1" applyAlignment="1">
      <alignment vertical="top" wrapText="1"/>
    </xf>
    <xf numFmtId="0" fontId="0" fillId="0" borderId="35" xfId="0" applyBorder="1" applyAlignment="1">
      <alignment vertical="top"/>
    </xf>
    <xf numFmtId="0" fontId="0" fillId="0" borderId="22" xfId="0" applyBorder="1" applyAlignment="1">
      <alignment vertical="top"/>
    </xf>
    <xf numFmtId="0" fontId="0" fillId="0" borderId="39" xfId="0" applyBorder="1" applyAlignment="1">
      <alignment vertical="top"/>
    </xf>
    <xf numFmtId="0" fontId="0" fillId="0" borderId="46" xfId="0" applyBorder="1" applyAlignment="1">
      <alignment vertical="top"/>
    </xf>
    <xf numFmtId="0" fontId="0" fillId="0" borderId="41" xfId="0" applyBorder="1" applyAlignment="1">
      <alignment vertical="top"/>
    </xf>
    <xf numFmtId="0" fontId="0" fillId="0" borderId="42" xfId="0" applyBorder="1" applyAlignment="1">
      <alignment vertical="top"/>
    </xf>
    <xf numFmtId="0" fontId="0" fillId="5" borderId="27" xfId="0" applyFill="1" applyBorder="1" applyAlignment="1">
      <alignment vertical="top"/>
    </xf>
    <xf numFmtId="0" fontId="0" fillId="0" borderId="49" xfId="0" applyBorder="1" applyAlignment="1">
      <alignment vertical="top"/>
    </xf>
    <xf numFmtId="0" fontId="19" fillId="4" borderId="18" xfId="0" applyFont="1" applyFill="1" applyBorder="1" applyAlignment="1">
      <alignment vertical="top" wrapText="1"/>
    </xf>
    <xf numFmtId="0" fontId="8" fillId="0" borderId="43" xfId="0" applyFont="1" applyBorder="1" applyAlignment="1">
      <alignment vertical="top"/>
    </xf>
    <xf numFmtId="14" fontId="4" fillId="5" borderId="20" xfId="0" applyNumberFormat="1" applyFont="1" applyFill="1" applyBorder="1" applyAlignment="1">
      <alignment horizontal="left"/>
    </xf>
    <xf numFmtId="0" fontId="0" fillId="0" borderId="50" xfId="0" applyBorder="1" applyAlignment="1">
      <alignment vertical="top"/>
    </xf>
    <xf numFmtId="0" fontId="8" fillId="3" borderId="34" xfId="0" applyFont="1" applyFill="1" applyBorder="1" applyAlignment="1">
      <alignment vertical="center"/>
    </xf>
    <xf numFmtId="0" fontId="1" fillId="0" borderId="25" xfId="0" applyFont="1" applyBorder="1" applyAlignment="1">
      <alignment vertical="top"/>
    </xf>
    <xf numFmtId="0" fontId="0" fillId="5" borderId="51" xfId="0" applyFill="1" applyBorder="1" applyAlignment="1">
      <alignment vertical="top"/>
    </xf>
    <xf numFmtId="0" fontId="0" fillId="5" borderId="16" xfId="0" applyFill="1" applyBorder="1" applyAlignment="1">
      <alignment vertical="top"/>
    </xf>
    <xf numFmtId="0" fontId="0" fillId="5" borderId="51" xfId="0" applyFill="1" applyBorder="1" applyAlignment="1">
      <alignment vertical="top" wrapText="1"/>
    </xf>
    <xf numFmtId="0" fontId="0" fillId="5" borderId="47" xfId="0" applyFill="1" applyBorder="1" applyAlignment="1">
      <alignment vertical="top"/>
    </xf>
    <xf numFmtId="0" fontId="0" fillId="5" borderId="48" xfId="0" applyFill="1" applyBorder="1" applyAlignment="1">
      <alignment vertical="top"/>
    </xf>
    <xf numFmtId="9" fontId="8" fillId="3" borderId="18" xfId="1" applyFont="1" applyFill="1" applyBorder="1" applyAlignment="1">
      <alignment horizontal="center" vertical="center" wrapText="1"/>
    </xf>
    <xf numFmtId="0" fontId="0" fillId="5" borderId="0" xfId="0" applyFill="1" applyAlignment="1">
      <alignment vertical="top" wrapText="1"/>
    </xf>
    <xf numFmtId="0" fontId="8" fillId="0" borderId="47" xfId="0" applyFont="1" applyBorder="1" applyAlignment="1">
      <alignment vertical="center"/>
    </xf>
    <xf numFmtId="14" fontId="4" fillId="5" borderId="28" xfId="0" applyNumberFormat="1" applyFont="1" applyFill="1" applyBorder="1" applyAlignment="1">
      <alignment vertical="center"/>
    </xf>
    <xf numFmtId="0" fontId="0" fillId="0" borderId="53" xfId="0" applyBorder="1" applyAlignment="1">
      <alignment vertical="top"/>
    </xf>
    <xf numFmtId="0" fontId="0" fillId="0" borderId="54" xfId="0" applyBorder="1" applyAlignment="1">
      <alignment vertical="top"/>
    </xf>
    <xf numFmtId="0" fontId="0" fillId="0" borderId="52" xfId="0" applyBorder="1"/>
    <xf numFmtId="0" fontId="6" fillId="0" borderId="52" xfId="0" applyFont="1" applyBorder="1" applyAlignment="1">
      <alignment horizontal="right" wrapText="1"/>
    </xf>
    <xf numFmtId="0" fontId="0" fillId="5" borderId="26" xfId="0" applyFill="1" applyBorder="1" applyAlignment="1">
      <alignment vertical="top" wrapText="1"/>
    </xf>
    <xf numFmtId="0" fontId="0" fillId="0" borderId="17" xfId="0" applyBorder="1"/>
    <xf numFmtId="0" fontId="0" fillId="0" borderId="21" xfId="0" applyBorder="1" applyAlignment="1">
      <alignment wrapText="1"/>
    </xf>
    <xf numFmtId="0" fontId="8" fillId="3" borderId="18" xfId="0" applyFont="1" applyFill="1" applyBorder="1" applyAlignment="1">
      <alignment vertical="center" wrapText="1"/>
    </xf>
    <xf numFmtId="0" fontId="0" fillId="5" borderId="18" xfId="0" applyFill="1" applyBorder="1" applyAlignment="1">
      <alignment wrapText="1"/>
    </xf>
    <xf numFmtId="0" fontId="0" fillId="0" borderId="27" xfId="0" applyBorder="1" applyAlignment="1">
      <alignment wrapText="1"/>
    </xf>
    <xf numFmtId="0" fontId="0" fillId="0" borderId="16" xfId="0" applyBorder="1" applyAlignment="1">
      <alignment wrapText="1"/>
    </xf>
    <xf numFmtId="0" fontId="0" fillId="0" borderId="48" xfId="0" applyBorder="1" applyAlignment="1">
      <alignment wrapText="1"/>
    </xf>
    <xf numFmtId="0" fontId="0" fillId="5" borderId="27" xfId="0" applyFill="1" applyBorder="1" applyAlignment="1">
      <alignment vertical="top" wrapText="1"/>
    </xf>
    <xf numFmtId="0" fontId="8" fillId="0" borderId="43" xfId="0" applyFont="1" applyBorder="1"/>
    <xf numFmtId="14" fontId="4" fillId="5" borderId="20" xfId="0" applyNumberFormat="1" applyFont="1" applyFill="1" applyBorder="1" applyAlignment="1">
      <alignment wrapText="1"/>
    </xf>
    <xf numFmtId="0" fontId="0" fillId="0" borderId="34" xfId="0" applyBorder="1"/>
    <xf numFmtId="164" fontId="0" fillId="0" borderId="34" xfId="0" applyNumberFormat="1" applyBorder="1"/>
    <xf numFmtId="0" fontId="0" fillId="5" borderId="16" xfId="0" applyFill="1" applyBorder="1" applyAlignment="1">
      <alignment vertical="top" wrapText="1"/>
    </xf>
    <xf numFmtId="0" fontId="0" fillId="5" borderId="48" xfId="0" applyFill="1" applyBorder="1" applyAlignment="1">
      <alignment vertical="top" wrapText="1"/>
    </xf>
    <xf numFmtId="0" fontId="0" fillId="0" borderId="18" xfId="0" applyBorder="1" applyAlignment="1">
      <alignment vertical="top"/>
    </xf>
    <xf numFmtId="9" fontId="20" fillId="7" borderId="18" xfId="0" applyNumberFormat="1" applyFont="1" applyFill="1" applyBorder="1" applyAlignment="1">
      <alignment horizontal="center" vertical="center" wrapText="1"/>
    </xf>
    <xf numFmtId="14" fontId="4" fillId="5" borderId="28" xfId="0" applyNumberFormat="1" applyFont="1" applyFill="1" applyBorder="1" applyAlignment="1">
      <alignment wrapText="1"/>
    </xf>
    <xf numFmtId="0" fontId="0" fillId="0" borderId="27" xfId="0" applyBorder="1" applyAlignment="1">
      <alignment vertical="top" wrapText="1"/>
    </xf>
    <xf numFmtId="0" fontId="0" fillId="0" borderId="16" xfId="0" applyBorder="1" applyAlignment="1">
      <alignment vertical="top" wrapText="1"/>
    </xf>
    <xf numFmtId="0" fontId="0" fillId="0" borderId="48" xfId="0" applyBorder="1" applyAlignment="1">
      <alignment vertical="top" wrapText="1"/>
    </xf>
    <xf numFmtId="0" fontId="7" fillId="0" borderId="18" xfId="0" applyFont="1" applyBorder="1" applyAlignment="1">
      <alignment horizontal="center" vertical="center" wrapText="1"/>
    </xf>
    <xf numFmtId="0" fontId="4" fillId="5" borderId="18" xfId="0" applyFont="1" applyFill="1" applyBorder="1" applyAlignment="1">
      <alignment horizontal="left" vertical="center" wrapText="1"/>
    </xf>
    <xf numFmtId="164" fontId="4" fillId="4" borderId="58" xfId="0" applyNumberFormat="1" applyFont="1" applyFill="1" applyBorder="1" applyAlignment="1">
      <alignment horizontal="center" vertical="center"/>
    </xf>
    <xf numFmtId="164" fontId="4" fillId="4" borderId="56" xfId="0" applyNumberFormat="1" applyFont="1" applyFill="1" applyBorder="1" applyAlignment="1">
      <alignment horizontal="center" vertical="center"/>
    </xf>
    <xf numFmtId="164" fontId="4" fillId="4" borderId="59" xfId="0" applyNumberFormat="1" applyFont="1" applyFill="1" applyBorder="1" applyAlignment="1">
      <alignment horizontal="center" vertical="center"/>
    </xf>
    <xf numFmtId="0" fontId="9" fillId="0" borderId="18" xfId="0" applyFont="1" applyBorder="1" applyAlignment="1">
      <alignment horizontal="center" vertical="center" wrapText="1"/>
    </xf>
    <xf numFmtId="9" fontId="7" fillId="2" borderId="18" xfId="1" applyFont="1" applyFill="1" applyBorder="1" applyAlignment="1">
      <alignment horizontal="center" vertical="center" wrapText="1"/>
    </xf>
    <xf numFmtId="0" fontId="7" fillId="5" borderId="18" xfId="0" applyFont="1" applyFill="1" applyBorder="1" applyAlignment="1">
      <alignment horizontal="left" vertical="center" wrapText="1"/>
    </xf>
    <xf numFmtId="164" fontId="4" fillId="4" borderId="60" xfId="0" applyNumberFormat="1" applyFont="1" applyFill="1" applyBorder="1" applyAlignment="1">
      <alignment horizontal="center" vertical="center"/>
    </xf>
    <xf numFmtId="164" fontId="4" fillId="4" borderId="57" xfId="0" applyNumberFormat="1" applyFont="1" applyFill="1" applyBorder="1" applyAlignment="1">
      <alignment horizontal="center" vertical="center"/>
    </xf>
    <xf numFmtId="164" fontId="7" fillId="2" borderId="18" xfId="1" applyNumberFormat="1" applyFont="1" applyFill="1" applyBorder="1" applyAlignment="1">
      <alignment horizontal="center" vertical="center" wrapText="1"/>
    </xf>
    <xf numFmtId="164" fontId="4" fillId="4" borderId="55" xfId="0" applyNumberFormat="1" applyFont="1" applyFill="1" applyBorder="1" applyAlignment="1">
      <alignment horizontal="center" vertical="center"/>
    </xf>
    <xf numFmtId="0" fontId="4" fillId="0" borderId="18" xfId="0" applyFont="1" applyBorder="1" applyAlignment="1">
      <alignment horizontal="left" vertical="center" wrapText="1"/>
    </xf>
    <xf numFmtId="0" fontId="7" fillId="0" borderId="18" xfId="0" applyFont="1" applyBorder="1" applyAlignment="1">
      <alignment horizontal="left" vertical="center" wrapText="1"/>
    </xf>
    <xf numFmtId="0" fontId="8" fillId="0" borderId="18" xfId="0" applyFont="1" applyBorder="1" applyAlignment="1">
      <alignment horizontal="center" vertical="center" wrapText="1"/>
    </xf>
    <xf numFmtId="0" fontId="7" fillId="5" borderId="18" xfId="0" applyFont="1" applyFill="1" applyBorder="1" applyAlignment="1">
      <alignment horizontal="left" vertical="center"/>
    </xf>
    <xf numFmtId="9" fontId="7" fillId="2" borderId="18" xfId="1" applyFont="1" applyFill="1" applyBorder="1" applyAlignment="1">
      <alignment horizontal="center" vertical="center"/>
    </xf>
    <xf numFmtId="0" fontId="7" fillId="0" borderId="33" xfId="0" applyFont="1" applyBorder="1" applyAlignment="1">
      <alignment horizontal="center" vertical="center" wrapText="1"/>
    </xf>
    <xf numFmtId="16" fontId="7" fillId="0" borderId="18" xfId="0" applyNumberFormat="1" applyFont="1" applyBorder="1" applyAlignment="1">
      <alignment horizontal="center" vertical="center" wrapText="1"/>
    </xf>
    <xf numFmtId="0" fontId="4" fillId="0" borderId="18" xfId="0" applyFont="1" applyBorder="1" applyAlignment="1">
      <alignment horizontal="center" vertical="center" wrapText="1"/>
    </xf>
    <xf numFmtId="0" fontId="5" fillId="0" borderId="18" xfId="0" applyFont="1" applyBorder="1" applyAlignment="1">
      <alignment horizontal="center" vertical="center" wrapText="1"/>
    </xf>
    <xf numFmtId="0" fontId="4" fillId="5" borderId="18" xfId="0" applyFont="1" applyFill="1" applyBorder="1" applyAlignment="1">
      <alignment horizontal="left" vertical="center"/>
    </xf>
    <xf numFmtId="0" fontId="4" fillId="0" borderId="18" xfId="0" applyFont="1" applyBorder="1" applyAlignment="1">
      <alignment horizontal="left" vertical="center"/>
    </xf>
    <xf numFmtId="0" fontId="4" fillId="0" borderId="9" xfId="0" applyFont="1" applyBorder="1" applyAlignment="1">
      <alignment horizontal="center" vertical="center" wrapText="1"/>
    </xf>
    <xf numFmtId="0" fontId="4" fillId="0" borderId="0" xfId="0" applyFont="1" applyAlignment="1">
      <alignment horizontal="center" vertical="center" wrapText="1"/>
    </xf>
    <xf numFmtId="0" fontId="4" fillId="0" borderId="4" xfId="0" applyFont="1" applyBorder="1" applyAlignment="1">
      <alignment horizontal="center" vertical="center" wrapText="1"/>
    </xf>
    <xf numFmtId="164" fontId="7" fillId="2" borderId="2" xfId="1" applyNumberFormat="1" applyFont="1" applyFill="1" applyBorder="1" applyAlignment="1">
      <alignment horizontal="center" vertical="center" wrapText="1"/>
    </xf>
    <xf numFmtId="164" fontId="7" fillId="2" borderId="3" xfId="1" applyNumberFormat="1" applyFont="1" applyFill="1" applyBorder="1" applyAlignment="1">
      <alignment horizontal="center" vertical="center" wrapText="1"/>
    </xf>
    <xf numFmtId="164" fontId="7" fillId="4" borderId="7" xfId="0" applyNumberFormat="1" applyFont="1" applyFill="1" applyBorder="1" applyAlignment="1">
      <alignment horizontal="center" vertical="center"/>
    </xf>
    <xf numFmtId="164" fontId="7" fillId="4" borderId="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4" fontId="4" fillId="2" borderId="7" xfId="1" applyNumberFormat="1" applyFont="1" applyFill="1" applyBorder="1" applyAlignment="1">
      <alignment horizontal="center" vertical="center" wrapText="1"/>
    </xf>
    <xf numFmtId="164" fontId="4" fillId="2" borderId="2" xfId="1" applyNumberFormat="1" applyFont="1" applyFill="1" applyBorder="1" applyAlignment="1">
      <alignment horizontal="center" vertical="center" wrapText="1"/>
    </xf>
    <xf numFmtId="164" fontId="4" fillId="2" borderId="3" xfId="1" applyNumberFormat="1" applyFont="1" applyFill="1" applyBorder="1" applyAlignment="1">
      <alignment horizontal="center" vertical="center" wrapText="1"/>
    </xf>
    <xf numFmtId="164" fontId="4" fillId="2" borderId="62" xfId="1" applyNumberFormat="1" applyFont="1" applyFill="1" applyBorder="1" applyAlignment="1">
      <alignment horizontal="center" vertical="center" wrapText="1"/>
    </xf>
    <xf numFmtId="9" fontId="8" fillId="3" borderId="8" xfId="1" applyFont="1" applyFill="1" applyBorder="1" applyAlignment="1">
      <alignment horizontal="center" vertical="center"/>
    </xf>
    <xf numFmtId="9" fontId="8" fillId="3" borderId="14" xfId="1" applyFont="1" applyFill="1" applyBorder="1" applyAlignment="1">
      <alignment horizontal="center" vertical="center"/>
    </xf>
    <xf numFmtId="164" fontId="7" fillId="2" borderId="7" xfId="1" applyNumberFormat="1" applyFont="1" applyFill="1" applyBorder="1" applyAlignment="1">
      <alignment horizontal="center" vertical="center"/>
    </xf>
    <xf numFmtId="164" fontId="7" fillId="2" borderId="2" xfId="1" applyNumberFormat="1" applyFont="1" applyFill="1" applyBorder="1" applyAlignment="1">
      <alignment horizontal="center" vertical="center"/>
    </xf>
    <xf numFmtId="164" fontId="7" fillId="2" borderId="3" xfId="1" applyNumberFormat="1" applyFont="1" applyFill="1" applyBorder="1" applyAlignment="1">
      <alignment horizontal="center" vertical="center"/>
    </xf>
    <xf numFmtId="164" fontId="7" fillId="2" borderId="61" xfId="1" applyNumberFormat="1" applyFont="1" applyFill="1" applyBorder="1" applyAlignment="1">
      <alignment horizontal="center" vertical="center"/>
    </xf>
    <xf numFmtId="164" fontId="7" fillId="4" borderId="62" xfId="0" applyNumberFormat="1" applyFont="1" applyFill="1" applyBorder="1" applyAlignment="1">
      <alignment horizontal="center" vertical="center"/>
    </xf>
    <xf numFmtId="164" fontId="7" fillId="4" borderId="61" xfId="0" applyNumberFormat="1" applyFont="1" applyFill="1" applyBorder="1" applyAlignment="1">
      <alignment horizontal="center" vertical="center"/>
    </xf>
    <xf numFmtId="0" fontId="9" fillId="0" borderId="67"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9" fontId="7" fillId="2" borderId="2" xfId="1" applyFont="1" applyFill="1" applyBorder="1" applyAlignment="1">
      <alignment horizontal="center" vertical="center" wrapText="1"/>
    </xf>
    <xf numFmtId="9" fontId="7" fillId="2" borderId="3" xfId="1" applyFont="1" applyFill="1" applyBorder="1" applyAlignment="1">
      <alignment horizontal="center" vertical="center" wrapText="1"/>
    </xf>
    <xf numFmtId="9" fontId="7" fillId="2" borderId="62" xfId="1" applyFont="1" applyFill="1" applyBorder="1" applyAlignment="1">
      <alignment horizontal="center" vertical="center" wrapText="1"/>
    </xf>
    <xf numFmtId="9" fontId="7" fillId="2" borderId="61" xfId="1"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63"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9" fontId="4" fillId="2" borderId="62" xfId="1" applyFont="1" applyFill="1" applyBorder="1" applyAlignment="1">
      <alignment horizontal="center" vertical="center" wrapText="1"/>
    </xf>
    <xf numFmtId="9" fontId="4" fillId="2" borderId="2" xfId="1" applyFont="1" applyFill="1" applyBorder="1" applyAlignment="1">
      <alignment horizontal="center" vertical="center" wrapText="1"/>
    </xf>
    <xf numFmtId="9" fontId="4" fillId="2" borderId="3" xfId="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9" fontId="4" fillId="2" borderId="7" xfId="1" applyFont="1" applyFill="1" applyBorder="1" applyAlignment="1">
      <alignment horizontal="center" vertical="center" wrapText="1"/>
    </xf>
    <xf numFmtId="164" fontId="7" fillId="2" borderId="61" xfId="1" applyNumberFormat="1" applyFont="1" applyFill="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9" fillId="0" borderId="7" xfId="0" applyFont="1" applyBorder="1" applyAlignment="1">
      <alignment horizontal="center" vertical="center" wrapText="1"/>
    </xf>
    <xf numFmtId="9" fontId="7" fillId="2" borderId="7" xfId="1" applyFont="1" applyFill="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8" fillId="0" borderId="7"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4" fillId="0" borderId="1" xfId="0" applyFont="1" applyBorder="1" applyAlignment="1">
      <alignment horizontal="left" vertical="center"/>
    </xf>
    <xf numFmtId="9" fontId="7" fillId="2" borderId="7" xfId="1" applyFont="1" applyFill="1" applyBorder="1" applyAlignment="1">
      <alignment horizontal="center" vertical="center"/>
    </xf>
    <xf numFmtId="9" fontId="7" fillId="2" borderId="2" xfId="1" applyFont="1" applyFill="1" applyBorder="1" applyAlignment="1">
      <alignment horizontal="center" vertical="center"/>
    </xf>
    <xf numFmtId="9" fontId="7" fillId="2" borderId="3" xfId="1" applyFont="1" applyFill="1" applyBorder="1" applyAlignment="1">
      <alignment horizontal="center" vertical="center"/>
    </xf>
    <xf numFmtId="9" fontId="7" fillId="2" borderId="61" xfId="1" applyFont="1" applyFill="1" applyBorder="1" applyAlignment="1">
      <alignment horizontal="center" vertical="center"/>
    </xf>
    <xf numFmtId="0" fontId="4" fillId="0" borderId="7" xfId="0" applyFont="1" applyBorder="1" applyAlignment="1">
      <alignment horizontal="left" vertical="center"/>
    </xf>
    <xf numFmtId="0" fontId="4" fillId="0" borderId="61" xfId="0" applyFont="1" applyBorder="1" applyAlignment="1">
      <alignment horizontal="left" vertical="center"/>
    </xf>
    <xf numFmtId="164" fontId="5" fillId="2" borderId="2" xfId="1" applyNumberFormat="1" applyFont="1" applyFill="1" applyBorder="1" applyAlignment="1">
      <alignment horizontal="center" vertical="center" wrapText="1"/>
    </xf>
    <xf numFmtId="164" fontId="5" fillId="2" borderId="3" xfId="1" applyNumberFormat="1"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9" fontId="5" fillId="2" borderId="2" xfId="1" applyFont="1" applyFill="1" applyBorder="1" applyAlignment="1">
      <alignment horizontal="center" vertical="center" wrapText="1"/>
    </xf>
    <xf numFmtId="9" fontId="5" fillId="2" borderId="3" xfId="1" applyFont="1" applyFill="1" applyBorder="1" applyAlignment="1">
      <alignment horizontal="center" vertical="center" wrapText="1"/>
    </xf>
    <xf numFmtId="164" fontId="7" fillId="2" borderId="7" xfId="1" applyNumberFormat="1" applyFont="1" applyFill="1" applyBorder="1" applyAlignment="1">
      <alignment horizontal="center" vertical="center" wrapText="1"/>
    </xf>
    <xf numFmtId="9" fontId="8" fillId="3" borderId="13" xfId="1" applyFont="1" applyFill="1" applyBorder="1" applyAlignment="1">
      <alignment horizontal="center"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Küßner Axel" id="{1AA5F41C-230F-4702-B253-6D4FFEB3C283}" userId="S::axel.kuessner@bernard-gruppe.com::1b1ad152-a3db-452f-9b14-e93431e1cec5" providerId="AD"/>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72" dT="2022-02-23T13:02:48.23" personId="{1AA5F41C-230F-4702-B253-6D4FFEB3C283}" id="{A941E827-6D8A-49B2-AE76-CFCCB8DFBA94}">
    <text>Entfall der Parkmöglichkeiten für Normalnutzer ist beschlossen</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2"/>
  <sheetViews>
    <sheetView zoomScaleNormal="100" zoomScaleSheetLayoutView="82" workbookViewId="0">
      <selection activeCell="C4" sqref="C4:C18"/>
    </sheetView>
  </sheetViews>
  <sheetFormatPr baseColWidth="10" defaultColWidth="11.1640625" defaultRowHeight="14" x14ac:dyDescent="0.15"/>
  <cols>
    <col min="1" max="1" width="20.5" style="38" customWidth="1"/>
    <col min="2" max="2" width="70.1640625" style="37" bestFit="1" customWidth="1"/>
    <col min="3" max="3" width="14.6640625" style="39" customWidth="1"/>
    <col min="4" max="4" width="8.6640625" style="38" bestFit="1" customWidth="1"/>
    <col min="5" max="5" width="14.1640625" style="46" customWidth="1"/>
    <col min="6" max="6" width="35.6640625" style="46" customWidth="1"/>
    <col min="7" max="7" width="14.5" style="46" customWidth="1"/>
    <col min="8" max="8" width="35.6640625" style="46" customWidth="1"/>
    <col min="9" max="9" width="14.5" style="46" customWidth="1"/>
    <col min="10" max="10" width="35.6640625" style="46" customWidth="1"/>
    <col min="11" max="16384" width="11.1640625" style="38"/>
  </cols>
  <sheetData>
    <row r="1" spans="1:11" ht="18" x14ac:dyDescent="0.15">
      <c r="A1" s="36" t="s">
        <v>318</v>
      </c>
      <c r="D1" s="50"/>
      <c r="E1" s="55" t="s">
        <v>56</v>
      </c>
      <c r="F1" s="54" t="s">
        <v>566</v>
      </c>
      <c r="G1" s="55" t="s">
        <v>56</v>
      </c>
      <c r="H1" s="54" t="s">
        <v>567</v>
      </c>
      <c r="I1" s="55" t="s">
        <v>56</v>
      </c>
      <c r="J1" s="54" t="s">
        <v>331</v>
      </c>
      <c r="K1" s="48"/>
    </row>
    <row r="2" spans="1:11" ht="45" x14ac:dyDescent="0.15">
      <c r="A2" s="96" t="s">
        <v>0</v>
      </c>
      <c r="B2" s="97">
        <v>44910</v>
      </c>
      <c r="D2" s="50"/>
      <c r="E2" s="55" t="s">
        <v>57</v>
      </c>
      <c r="F2" s="54" t="s">
        <v>319</v>
      </c>
      <c r="G2" s="55" t="s">
        <v>57</v>
      </c>
      <c r="H2" s="54" t="s">
        <v>320</v>
      </c>
      <c r="I2" s="55" t="s">
        <v>57</v>
      </c>
      <c r="J2" s="54" t="s">
        <v>321</v>
      </c>
      <c r="K2" s="48"/>
    </row>
    <row r="3" spans="1:11" s="40" customFormat="1" ht="34" customHeight="1" thickBot="1" x14ac:dyDescent="0.2">
      <c r="A3" s="51"/>
      <c r="B3" s="52"/>
      <c r="C3" s="163"/>
      <c r="D3" s="52"/>
      <c r="E3" s="98" t="s">
        <v>2</v>
      </c>
      <c r="F3" s="98" t="s">
        <v>1</v>
      </c>
      <c r="G3" s="98" t="s">
        <v>2</v>
      </c>
      <c r="H3" s="98" t="s">
        <v>1</v>
      </c>
      <c r="I3" s="98" t="s">
        <v>2</v>
      </c>
      <c r="J3" s="98" t="s">
        <v>1</v>
      </c>
      <c r="K3" s="49"/>
    </row>
    <row r="4" spans="1:11" s="41" customFormat="1" ht="27.75" customHeight="1" x14ac:dyDescent="0.15">
      <c r="A4" s="206" t="s">
        <v>3</v>
      </c>
      <c r="B4" s="207" t="s">
        <v>4</v>
      </c>
      <c r="C4" s="208">
        <f>SUM(D4:D18)</f>
        <v>0.1</v>
      </c>
      <c r="D4" s="203">
        <v>0.02</v>
      </c>
      <c r="E4" s="192" t="s">
        <v>58</v>
      </c>
      <c r="F4" s="192" t="s">
        <v>59</v>
      </c>
      <c r="G4" s="192" t="s">
        <v>58</v>
      </c>
      <c r="H4" s="192" t="s">
        <v>59</v>
      </c>
      <c r="I4" s="192" t="s">
        <v>58</v>
      </c>
      <c r="J4" s="192" t="s">
        <v>59</v>
      </c>
    </row>
    <row r="5" spans="1:11" s="42" customFormat="1" ht="18" customHeight="1" x14ac:dyDescent="0.15">
      <c r="A5" s="206"/>
      <c r="B5" s="207"/>
      <c r="C5" s="208"/>
      <c r="D5" s="195"/>
      <c r="E5" s="192"/>
      <c r="F5" s="192"/>
      <c r="G5" s="192"/>
      <c r="H5" s="192"/>
      <c r="I5" s="192"/>
      <c r="J5" s="192"/>
    </row>
    <row r="6" spans="1:11" s="42" customFormat="1" ht="18" customHeight="1" x14ac:dyDescent="0.15">
      <c r="A6" s="206"/>
      <c r="B6" s="207"/>
      <c r="C6" s="208"/>
      <c r="D6" s="201"/>
      <c r="E6" s="192"/>
      <c r="F6" s="192"/>
      <c r="G6" s="192"/>
      <c r="H6" s="192"/>
      <c r="I6" s="192"/>
      <c r="J6" s="192"/>
      <c r="K6" s="56"/>
    </row>
    <row r="7" spans="1:11" s="42" customFormat="1" ht="18" customHeight="1" x14ac:dyDescent="0.15">
      <c r="A7" s="206"/>
      <c r="B7" s="207" t="s">
        <v>5</v>
      </c>
      <c r="C7" s="208"/>
      <c r="D7" s="194">
        <v>0.02</v>
      </c>
      <c r="E7" s="192" t="s">
        <v>58</v>
      </c>
      <c r="F7" s="192" t="s">
        <v>59</v>
      </c>
      <c r="G7" s="192" t="s">
        <v>58</v>
      </c>
      <c r="H7" s="192" t="s">
        <v>59</v>
      </c>
      <c r="I7" s="192" t="s">
        <v>58</v>
      </c>
      <c r="J7" s="192" t="s">
        <v>59</v>
      </c>
      <c r="K7" s="56"/>
    </row>
    <row r="8" spans="1:11" s="42" customFormat="1" ht="18" customHeight="1" x14ac:dyDescent="0.15">
      <c r="A8" s="206"/>
      <c r="B8" s="207"/>
      <c r="C8" s="208"/>
      <c r="D8" s="195"/>
      <c r="E8" s="192"/>
      <c r="F8" s="192"/>
      <c r="G8" s="192"/>
      <c r="H8" s="192"/>
      <c r="I8" s="192"/>
      <c r="J8" s="192"/>
      <c r="K8" s="56"/>
    </row>
    <row r="9" spans="1:11" s="42" customFormat="1" ht="18" customHeight="1" x14ac:dyDescent="0.15">
      <c r="A9" s="206"/>
      <c r="B9" s="207"/>
      <c r="C9" s="208"/>
      <c r="D9" s="201"/>
      <c r="E9" s="192"/>
      <c r="F9" s="192"/>
      <c r="G9" s="192"/>
      <c r="H9" s="192"/>
      <c r="I9" s="192"/>
      <c r="J9" s="192"/>
      <c r="K9" s="56"/>
    </row>
    <row r="10" spans="1:11" s="42" customFormat="1" ht="18" customHeight="1" x14ac:dyDescent="0.15">
      <c r="A10" s="206"/>
      <c r="B10" s="207" t="s">
        <v>6</v>
      </c>
      <c r="C10" s="208"/>
      <c r="D10" s="194">
        <v>0.02</v>
      </c>
      <c r="E10" s="192" t="s">
        <v>58</v>
      </c>
      <c r="F10" s="192" t="s">
        <v>59</v>
      </c>
      <c r="G10" s="192" t="s">
        <v>58</v>
      </c>
      <c r="H10" s="192" t="s">
        <v>59</v>
      </c>
      <c r="I10" s="192" t="s">
        <v>58</v>
      </c>
      <c r="J10" s="192" t="s">
        <v>59</v>
      </c>
      <c r="K10" s="56"/>
    </row>
    <row r="11" spans="1:11" s="42" customFormat="1" ht="18" customHeight="1" x14ac:dyDescent="0.15">
      <c r="A11" s="206"/>
      <c r="B11" s="207"/>
      <c r="C11" s="208"/>
      <c r="D11" s="195"/>
      <c r="E11" s="192"/>
      <c r="F11" s="192"/>
      <c r="G11" s="192"/>
      <c r="H11" s="192"/>
      <c r="I11" s="192"/>
      <c r="J11" s="192"/>
      <c r="K11" s="56"/>
    </row>
    <row r="12" spans="1:11" s="42" customFormat="1" ht="18" customHeight="1" x14ac:dyDescent="0.15">
      <c r="A12" s="206"/>
      <c r="B12" s="207"/>
      <c r="C12" s="208"/>
      <c r="D12" s="201"/>
      <c r="E12" s="192"/>
      <c r="F12" s="192"/>
      <c r="G12" s="192"/>
      <c r="H12" s="192"/>
      <c r="I12" s="192"/>
      <c r="J12" s="192"/>
      <c r="K12" s="56"/>
    </row>
    <row r="13" spans="1:11" s="42" customFormat="1" ht="18" customHeight="1" x14ac:dyDescent="0.15">
      <c r="A13" s="206"/>
      <c r="B13" s="199" t="s">
        <v>7</v>
      </c>
      <c r="C13" s="208"/>
      <c r="D13" s="194">
        <v>0.02</v>
      </c>
      <c r="E13" s="192" t="s">
        <v>58</v>
      </c>
      <c r="F13" s="192" t="s">
        <v>59</v>
      </c>
      <c r="G13" s="192" t="s">
        <v>58</v>
      </c>
      <c r="H13" s="192" t="s">
        <v>59</v>
      </c>
      <c r="I13" s="192" t="s">
        <v>58</v>
      </c>
      <c r="J13" s="192" t="s">
        <v>59</v>
      </c>
      <c r="K13" s="56"/>
    </row>
    <row r="14" spans="1:11" s="42" customFormat="1" ht="18" customHeight="1" x14ac:dyDescent="0.15">
      <c r="A14" s="206"/>
      <c r="B14" s="199"/>
      <c r="C14" s="208"/>
      <c r="D14" s="195"/>
      <c r="E14" s="192"/>
      <c r="F14" s="192"/>
      <c r="G14" s="192"/>
      <c r="H14" s="192"/>
      <c r="I14" s="192"/>
      <c r="J14" s="192"/>
      <c r="K14" s="56"/>
    </row>
    <row r="15" spans="1:11" s="42" customFormat="1" ht="18" customHeight="1" x14ac:dyDescent="0.15">
      <c r="A15" s="206"/>
      <c r="B15" s="199"/>
      <c r="C15" s="208"/>
      <c r="D15" s="201"/>
      <c r="E15" s="192"/>
      <c r="F15" s="192"/>
      <c r="G15" s="192"/>
      <c r="H15" s="192"/>
      <c r="I15" s="192"/>
      <c r="J15" s="192"/>
      <c r="K15" s="56"/>
    </row>
    <row r="16" spans="1:11" s="42" customFormat="1" ht="18" customHeight="1" x14ac:dyDescent="0.15">
      <c r="A16" s="206"/>
      <c r="B16" s="207" t="s">
        <v>8</v>
      </c>
      <c r="C16" s="208"/>
      <c r="D16" s="195">
        <v>0.02</v>
      </c>
      <c r="E16" s="192">
        <v>100</v>
      </c>
      <c r="F16" s="192" t="s">
        <v>60</v>
      </c>
      <c r="G16" s="192">
        <v>100</v>
      </c>
      <c r="H16" s="192" t="s">
        <v>60</v>
      </c>
      <c r="I16" s="192">
        <v>100</v>
      </c>
      <c r="J16" s="192" t="s">
        <v>60</v>
      </c>
      <c r="K16" s="56"/>
    </row>
    <row r="17" spans="1:11" s="42" customFormat="1" ht="18" customHeight="1" x14ac:dyDescent="0.15">
      <c r="A17" s="206"/>
      <c r="B17" s="207"/>
      <c r="C17" s="208"/>
      <c r="D17" s="195"/>
      <c r="E17" s="192"/>
      <c r="F17" s="192"/>
      <c r="G17" s="192"/>
      <c r="H17" s="192"/>
      <c r="I17" s="192"/>
      <c r="J17" s="192"/>
      <c r="K17" s="56"/>
    </row>
    <row r="18" spans="1:11" s="42" customFormat="1" ht="18" customHeight="1" thickBot="1" x14ac:dyDescent="0.2">
      <c r="A18" s="206"/>
      <c r="B18" s="207"/>
      <c r="C18" s="208"/>
      <c r="D18" s="196"/>
      <c r="E18" s="192"/>
      <c r="F18" s="192"/>
      <c r="G18" s="192"/>
      <c r="H18" s="192"/>
      <c r="I18" s="192"/>
      <c r="J18" s="192"/>
      <c r="K18" s="56"/>
    </row>
    <row r="19" spans="1:11" s="42" customFormat="1" ht="24" customHeight="1" x14ac:dyDescent="0.15">
      <c r="A19" s="197" t="s">
        <v>9</v>
      </c>
      <c r="B19" s="205" t="s">
        <v>10</v>
      </c>
      <c r="C19" s="198">
        <f>SUM(D19:D39)</f>
        <v>0.15001</v>
      </c>
      <c r="D19" s="203">
        <v>2.1430000000000001E-2</v>
      </c>
      <c r="E19" s="192">
        <v>50</v>
      </c>
      <c r="F19" s="192" t="s">
        <v>336</v>
      </c>
      <c r="G19" s="192">
        <v>50</v>
      </c>
      <c r="H19" s="192" t="s">
        <v>327</v>
      </c>
      <c r="I19" s="192">
        <v>100</v>
      </c>
      <c r="J19" s="192" t="s">
        <v>329</v>
      </c>
      <c r="K19" s="56"/>
    </row>
    <row r="20" spans="1:11" s="42" customFormat="1" ht="24" customHeight="1" x14ac:dyDescent="0.15">
      <c r="A20" s="197"/>
      <c r="B20" s="205"/>
      <c r="C20" s="198"/>
      <c r="D20" s="195"/>
      <c r="E20" s="192"/>
      <c r="F20" s="192"/>
      <c r="G20" s="192"/>
      <c r="H20" s="192"/>
      <c r="I20" s="192"/>
      <c r="J20" s="192"/>
      <c r="K20" s="56"/>
    </row>
    <row r="21" spans="1:11" s="42" customFormat="1" ht="24" customHeight="1" x14ac:dyDescent="0.15">
      <c r="A21" s="197"/>
      <c r="B21" s="205"/>
      <c r="C21" s="198"/>
      <c r="D21" s="201"/>
      <c r="E21" s="192"/>
      <c r="F21" s="192"/>
      <c r="G21" s="192"/>
      <c r="H21" s="192"/>
      <c r="I21" s="192"/>
      <c r="J21" s="192"/>
      <c r="K21" s="56"/>
    </row>
    <row r="22" spans="1:11" s="42" customFormat="1" ht="18" customHeight="1" x14ac:dyDescent="0.15">
      <c r="A22" s="197"/>
      <c r="B22" s="205" t="s">
        <v>11</v>
      </c>
      <c r="C22" s="198"/>
      <c r="D22" s="194">
        <v>2.1430000000000001E-2</v>
      </c>
      <c r="E22" s="192">
        <v>100</v>
      </c>
      <c r="F22" s="192" t="s">
        <v>61</v>
      </c>
      <c r="G22" s="192">
        <v>100</v>
      </c>
      <c r="H22" s="192" t="s">
        <v>61</v>
      </c>
      <c r="I22" s="192">
        <v>50</v>
      </c>
      <c r="J22" s="192" t="s">
        <v>62</v>
      </c>
      <c r="K22" s="56"/>
    </row>
    <row r="23" spans="1:11" s="42" customFormat="1" ht="18" customHeight="1" x14ac:dyDescent="0.15">
      <c r="A23" s="197"/>
      <c r="B23" s="205"/>
      <c r="C23" s="198"/>
      <c r="D23" s="195"/>
      <c r="E23" s="192"/>
      <c r="F23" s="192"/>
      <c r="G23" s="192"/>
      <c r="H23" s="192"/>
      <c r="I23" s="192"/>
      <c r="J23" s="192"/>
      <c r="K23" s="56"/>
    </row>
    <row r="24" spans="1:11" s="42" customFormat="1" ht="18" customHeight="1" x14ac:dyDescent="0.15">
      <c r="A24" s="197"/>
      <c r="B24" s="205"/>
      <c r="C24" s="198"/>
      <c r="D24" s="201"/>
      <c r="E24" s="192"/>
      <c r="F24" s="192"/>
      <c r="G24" s="192"/>
      <c r="H24" s="192"/>
      <c r="I24" s="192"/>
      <c r="J24" s="192"/>
      <c r="K24" s="56"/>
    </row>
    <row r="25" spans="1:11" s="42" customFormat="1" ht="18" customHeight="1" x14ac:dyDescent="0.15">
      <c r="A25" s="197"/>
      <c r="B25" s="193" t="s">
        <v>12</v>
      </c>
      <c r="C25" s="198"/>
      <c r="D25" s="194">
        <v>2.1430000000000001E-2</v>
      </c>
      <c r="E25" s="192">
        <v>50</v>
      </c>
      <c r="F25" s="192" t="s">
        <v>337</v>
      </c>
      <c r="G25" s="192">
        <v>50</v>
      </c>
      <c r="H25" s="192" t="s">
        <v>337</v>
      </c>
      <c r="I25" s="192">
        <v>100</v>
      </c>
      <c r="J25" s="192" t="s">
        <v>63</v>
      </c>
      <c r="K25" s="56"/>
    </row>
    <row r="26" spans="1:11" s="42" customFormat="1" ht="18" customHeight="1" x14ac:dyDescent="0.15">
      <c r="A26" s="197"/>
      <c r="B26" s="193"/>
      <c r="C26" s="198"/>
      <c r="D26" s="195"/>
      <c r="E26" s="192"/>
      <c r="F26" s="192"/>
      <c r="G26" s="192"/>
      <c r="H26" s="192"/>
      <c r="I26" s="192"/>
      <c r="J26" s="192"/>
      <c r="K26" s="56"/>
    </row>
    <row r="27" spans="1:11" s="42" customFormat="1" ht="18" customHeight="1" x14ac:dyDescent="0.15">
      <c r="A27" s="197"/>
      <c r="B27" s="193"/>
      <c r="C27" s="198"/>
      <c r="D27" s="201"/>
      <c r="E27" s="192"/>
      <c r="F27" s="192"/>
      <c r="G27" s="192"/>
      <c r="H27" s="192"/>
      <c r="I27" s="192"/>
      <c r="J27" s="192"/>
      <c r="K27" s="56"/>
    </row>
    <row r="28" spans="1:11" s="42" customFormat="1" ht="18" customHeight="1" x14ac:dyDescent="0.15">
      <c r="A28" s="197"/>
      <c r="B28" s="193" t="s">
        <v>13</v>
      </c>
      <c r="C28" s="198"/>
      <c r="D28" s="194">
        <v>2.1430000000000001E-2</v>
      </c>
      <c r="E28" s="192" t="s">
        <v>58</v>
      </c>
      <c r="F28" s="192" t="s">
        <v>64</v>
      </c>
      <c r="G28" s="192" t="s">
        <v>58</v>
      </c>
      <c r="H28" s="192" t="s">
        <v>64</v>
      </c>
      <c r="I28" s="192" t="s">
        <v>58</v>
      </c>
      <c r="J28" s="192" t="s">
        <v>64</v>
      </c>
      <c r="K28" s="56"/>
    </row>
    <row r="29" spans="1:11" s="42" customFormat="1" ht="18" customHeight="1" x14ac:dyDescent="0.15">
      <c r="A29" s="197"/>
      <c r="B29" s="193"/>
      <c r="C29" s="198"/>
      <c r="D29" s="195"/>
      <c r="E29" s="192"/>
      <c r="F29" s="192"/>
      <c r="G29" s="192"/>
      <c r="H29" s="192"/>
      <c r="I29" s="192"/>
      <c r="J29" s="192"/>
      <c r="K29" s="56"/>
    </row>
    <row r="30" spans="1:11" s="42" customFormat="1" ht="18" customHeight="1" x14ac:dyDescent="0.15">
      <c r="A30" s="197"/>
      <c r="B30" s="193"/>
      <c r="C30" s="198"/>
      <c r="D30" s="201"/>
      <c r="E30" s="192"/>
      <c r="F30" s="192"/>
      <c r="G30" s="192"/>
      <c r="H30" s="192"/>
      <c r="I30" s="192"/>
      <c r="J30" s="192"/>
      <c r="K30" s="56"/>
    </row>
    <row r="31" spans="1:11" s="42" customFormat="1" ht="18" customHeight="1" x14ac:dyDescent="0.15">
      <c r="A31" s="197"/>
      <c r="B31" s="193" t="s">
        <v>14</v>
      </c>
      <c r="C31" s="198"/>
      <c r="D31" s="194">
        <v>2.1430000000000001E-2</v>
      </c>
      <c r="E31" s="192">
        <v>100</v>
      </c>
      <c r="F31" s="192" t="s">
        <v>65</v>
      </c>
      <c r="G31" s="192">
        <v>100</v>
      </c>
      <c r="H31" s="192" t="s">
        <v>65</v>
      </c>
      <c r="I31" s="192">
        <v>100</v>
      </c>
      <c r="J31" s="192" t="s">
        <v>65</v>
      </c>
      <c r="K31" s="56"/>
    </row>
    <row r="32" spans="1:11" s="42" customFormat="1" ht="18" customHeight="1" x14ac:dyDescent="0.15">
      <c r="A32" s="197"/>
      <c r="B32" s="193"/>
      <c r="C32" s="198"/>
      <c r="D32" s="195"/>
      <c r="E32" s="192"/>
      <c r="F32" s="192"/>
      <c r="G32" s="192"/>
      <c r="H32" s="192"/>
      <c r="I32" s="192"/>
      <c r="J32" s="192"/>
      <c r="K32" s="56"/>
    </row>
    <row r="33" spans="1:11" s="42" customFormat="1" ht="18" customHeight="1" x14ac:dyDescent="0.15">
      <c r="A33" s="197"/>
      <c r="B33" s="193"/>
      <c r="C33" s="198"/>
      <c r="D33" s="201"/>
      <c r="E33" s="192"/>
      <c r="F33" s="192"/>
      <c r="G33" s="192"/>
      <c r="H33" s="192"/>
      <c r="I33" s="192"/>
      <c r="J33" s="192"/>
      <c r="K33" s="56"/>
    </row>
    <row r="34" spans="1:11" s="42" customFormat="1" ht="18" customHeight="1" x14ac:dyDescent="0.15">
      <c r="A34" s="197"/>
      <c r="B34" s="193" t="s">
        <v>16</v>
      </c>
      <c r="C34" s="198"/>
      <c r="D34" s="195">
        <v>2.1430000000000001E-2</v>
      </c>
      <c r="E34" s="192">
        <v>50</v>
      </c>
      <c r="F34" s="192" t="s">
        <v>338</v>
      </c>
      <c r="G34" s="192">
        <v>50</v>
      </c>
      <c r="H34" s="192" t="s">
        <v>338</v>
      </c>
      <c r="I34" s="192">
        <v>100</v>
      </c>
      <c r="J34" s="192" t="s">
        <v>66</v>
      </c>
      <c r="K34" s="56"/>
    </row>
    <row r="35" spans="1:11" s="42" customFormat="1" ht="18" customHeight="1" x14ac:dyDescent="0.15">
      <c r="A35" s="197"/>
      <c r="B35" s="193"/>
      <c r="C35" s="198"/>
      <c r="D35" s="195"/>
      <c r="E35" s="192"/>
      <c r="F35" s="192"/>
      <c r="G35" s="192"/>
      <c r="H35" s="192"/>
      <c r="I35" s="192"/>
      <c r="J35" s="192"/>
      <c r="K35" s="56"/>
    </row>
    <row r="36" spans="1:11" s="42" customFormat="1" ht="18" customHeight="1" x14ac:dyDescent="0.15">
      <c r="A36" s="197"/>
      <c r="B36" s="193"/>
      <c r="C36" s="198"/>
      <c r="D36" s="201"/>
      <c r="E36" s="192"/>
      <c r="F36" s="192"/>
      <c r="G36" s="192"/>
      <c r="H36" s="192"/>
      <c r="I36" s="192"/>
      <c r="J36" s="192"/>
      <c r="K36" s="56"/>
    </row>
    <row r="37" spans="1:11" s="42" customFormat="1" ht="18" customHeight="1" x14ac:dyDescent="0.15">
      <c r="A37" s="197"/>
      <c r="B37" s="205" t="s">
        <v>17</v>
      </c>
      <c r="C37" s="198"/>
      <c r="D37" s="194">
        <v>2.1430000000000001E-2</v>
      </c>
      <c r="E37" s="192">
        <v>50</v>
      </c>
      <c r="F37" s="192" t="s">
        <v>67</v>
      </c>
      <c r="G37" s="192">
        <v>50</v>
      </c>
      <c r="H37" s="192" t="s">
        <v>67</v>
      </c>
      <c r="I37" s="192">
        <v>75</v>
      </c>
      <c r="J37" s="192" t="s">
        <v>68</v>
      </c>
      <c r="K37" s="56"/>
    </row>
    <row r="38" spans="1:11" s="42" customFormat="1" ht="18" customHeight="1" x14ac:dyDescent="0.15">
      <c r="A38" s="197"/>
      <c r="B38" s="205"/>
      <c r="C38" s="198"/>
      <c r="D38" s="195"/>
      <c r="E38" s="192"/>
      <c r="F38" s="192"/>
      <c r="G38" s="192"/>
      <c r="H38" s="192"/>
      <c r="I38" s="192"/>
      <c r="J38" s="192"/>
      <c r="K38" s="56"/>
    </row>
    <row r="39" spans="1:11" s="42" customFormat="1" ht="18" customHeight="1" thickBot="1" x14ac:dyDescent="0.2">
      <c r="A39" s="197"/>
      <c r="B39" s="205"/>
      <c r="C39" s="198"/>
      <c r="D39" s="196"/>
      <c r="E39" s="192"/>
      <c r="F39" s="192"/>
      <c r="G39" s="192"/>
      <c r="H39" s="192"/>
      <c r="I39" s="192"/>
      <c r="J39" s="192"/>
      <c r="K39" s="56"/>
    </row>
    <row r="40" spans="1:11" s="42" customFormat="1" ht="18" customHeight="1" x14ac:dyDescent="0.15">
      <c r="A40" s="197" t="s">
        <v>18</v>
      </c>
      <c r="B40" s="204" t="s">
        <v>19</v>
      </c>
      <c r="C40" s="198">
        <f>SUM(D40:D48)</f>
        <v>9.9989999999999996E-2</v>
      </c>
      <c r="D40" s="203">
        <v>3.3329999999999999E-2</v>
      </c>
      <c r="E40" s="192">
        <v>50</v>
      </c>
      <c r="F40" s="192" t="s">
        <v>328</v>
      </c>
      <c r="G40" s="192">
        <v>50</v>
      </c>
      <c r="H40" s="192" t="s">
        <v>328</v>
      </c>
      <c r="I40" s="192">
        <v>100</v>
      </c>
      <c r="J40" s="192" t="s">
        <v>330</v>
      </c>
      <c r="K40" s="56"/>
    </row>
    <row r="41" spans="1:11" s="42" customFormat="1" ht="38.25" customHeight="1" x14ac:dyDescent="0.15">
      <c r="A41" s="197"/>
      <c r="B41" s="204"/>
      <c r="C41" s="198"/>
      <c r="D41" s="195"/>
      <c r="E41" s="192"/>
      <c r="F41" s="192"/>
      <c r="G41" s="192"/>
      <c r="H41" s="192"/>
      <c r="I41" s="192"/>
      <c r="J41" s="192"/>
      <c r="K41" s="56"/>
    </row>
    <row r="42" spans="1:11" s="42" customFormat="1" ht="18" customHeight="1" x14ac:dyDescent="0.15">
      <c r="A42" s="197"/>
      <c r="B42" s="204"/>
      <c r="C42" s="198"/>
      <c r="D42" s="201"/>
      <c r="E42" s="192"/>
      <c r="F42" s="192"/>
      <c r="G42" s="192"/>
      <c r="H42" s="192"/>
      <c r="I42" s="192"/>
      <c r="J42" s="192"/>
      <c r="K42" s="56"/>
    </row>
    <row r="43" spans="1:11" s="42" customFormat="1" ht="18" customHeight="1" x14ac:dyDescent="0.15">
      <c r="A43" s="197"/>
      <c r="B43" s="204" t="s">
        <v>20</v>
      </c>
      <c r="C43" s="198"/>
      <c r="D43" s="194">
        <v>3.3329999999999999E-2</v>
      </c>
      <c r="E43" s="192">
        <v>50</v>
      </c>
      <c r="F43" s="192" t="s">
        <v>69</v>
      </c>
      <c r="G43" s="192">
        <v>50</v>
      </c>
      <c r="H43" s="192" t="s">
        <v>69</v>
      </c>
      <c r="I43" s="192">
        <v>50</v>
      </c>
      <c r="J43" s="192" t="s">
        <v>70</v>
      </c>
      <c r="K43" s="56"/>
    </row>
    <row r="44" spans="1:11" s="42" customFormat="1" ht="18" customHeight="1" x14ac:dyDescent="0.15">
      <c r="A44" s="197"/>
      <c r="B44" s="204"/>
      <c r="C44" s="198"/>
      <c r="D44" s="195"/>
      <c r="E44" s="192"/>
      <c r="F44" s="192"/>
      <c r="G44" s="192"/>
      <c r="H44" s="192"/>
      <c r="I44" s="192"/>
      <c r="J44" s="192"/>
      <c r="K44" s="56"/>
    </row>
    <row r="45" spans="1:11" s="42" customFormat="1" ht="18" customHeight="1" x14ac:dyDescent="0.15">
      <c r="A45" s="197"/>
      <c r="B45" s="204"/>
      <c r="C45" s="198"/>
      <c r="D45" s="201"/>
      <c r="E45" s="192"/>
      <c r="F45" s="192"/>
      <c r="G45" s="192"/>
      <c r="H45" s="192"/>
      <c r="I45" s="192"/>
      <c r="J45" s="192"/>
      <c r="K45" s="56"/>
    </row>
    <row r="46" spans="1:11" s="42" customFormat="1" ht="18" customHeight="1" x14ac:dyDescent="0.15">
      <c r="A46" s="197"/>
      <c r="B46" s="193" t="s">
        <v>21</v>
      </c>
      <c r="C46" s="198"/>
      <c r="D46" s="194">
        <v>3.3329999999999999E-2</v>
      </c>
      <c r="E46" s="192">
        <v>100</v>
      </c>
      <c r="F46" s="192" t="s">
        <v>322</v>
      </c>
      <c r="G46" s="192">
        <v>100</v>
      </c>
      <c r="H46" s="192" t="s">
        <v>322</v>
      </c>
      <c r="I46" s="192">
        <v>100</v>
      </c>
      <c r="J46" s="192" t="s">
        <v>322</v>
      </c>
      <c r="K46" s="56"/>
    </row>
    <row r="47" spans="1:11" s="42" customFormat="1" ht="18" customHeight="1" x14ac:dyDescent="0.15">
      <c r="A47" s="197"/>
      <c r="B47" s="193"/>
      <c r="C47" s="198"/>
      <c r="D47" s="195"/>
      <c r="E47" s="192"/>
      <c r="F47" s="192"/>
      <c r="G47" s="192"/>
      <c r="H47" s="192"/>
      <c r="I47" s="192"/>
      <c r="J47" s="192"/>
      <c r="K47" s="56"/>
    </row>
    <row r="48" spans="1:11" s="42" customFormat="1" ht="18" customHeight="1" thickBot="1" x14ac:dyDescent="0.2">
      <c r="A48" s="197"/>
      <c r="B48" s="193"/>
      <c r="C48" s="198"/>
      <c r="D48" s="196"/>
      <c r="E48" s="192"/>
      <c r="F48" s="192"/>
      <c r="G48" s="192"/>
      <c r="H48" s="192"/>
      <c r="I48" s="192"/>
      <c r="J48" s="192"/>
      <c r="K48" s="56"/>
    </row>
    <row r="49" spans="1:11" s="42" customFormat="1" ht="18" customHeight="1" x14ac:dyDescent="0.15">
      <c r="A49" s="197" t="s">
        <v>421</v>
      </c>
      <c r="B49" s="199" t="s">
        <v>23</v>
      </c>
      <c r="C49" s="198">
        <f>SUM(D49:D60)</f>
        <v>0.1</v>
      </c>
      <c r="D49" s="203">
        <v>2.5000000000000001E-2</v>
      </c>
      <c r="E49" s="192">
        <v>50</v>
      </c>
      <c r="F49" s="192" t="s">
        <v>71</v>
      </c>
      <c r="G49" s="192">
        <v>50</v>
      </c>
      <c r="H49" s="192" t="s">
        <v>71</v>
      </c>
      <c r="I49" s="192">
        <v>50</v>
      </c>
      <c r="J49" s="192" t="s">
        <v>71</v>
      </c>
      <c r="K49" s="56"/>
    </row>
    <row r="50" spans="1:11" s="42" customFormat="1" ht="18" customHeight="1" x14ac:dyDescent="0.15">
      <c r="A50" s="197"/>
      <c r="B50" s="199"/>
      <c r="C50" s="198"/>
      <c r="D50" s="195"/>
      <c r="E50" s="192"/>
      <c r="F50" s="192"/>
      <c r="G50" s="192"/>
      <c r="H50" s="192"/>
      <c r="I50" s="192"/>
      <c r="J50" s="192"/>
      <c r="K50" s="56"/>
    </row>
    <row r="51" spans="1:11" s="42" customFormat="1" ht="18" customHeight="1" x14ac:dyDescent="0.15">
      <c r="A51" s="197"/>
      <c r="B51" s="199"/>
      <c r="C51" s="198"/>
      <c r="D51" s="201"/>
      <c r="E51" s="192"/>
      <c r="F51" s="192"/>
      <c r="G51" s="192"/>
      <c r="H51" s="192"/>
      <c r="I51" s="192"/>
      <c r="J51" s="192"/>
      <c r="K51" s="56"/>
    </row>
    <row r="52" spans="1:11" s="42" customFormat="1" ht="18" customHeight="1" x14ac:dyDescent="0.15">
      <c r="A52" s="197"/>
      <c r="B52" s="199" t="s">
        <v>24</v>
      </c>
      <c r="C52" s="198"/>
      <c r="D52" s="194">
        <v>2.5000000000000001E-2</v>
      </c>
      <c r="E52" s="192">
        <v>50</v>
      </c>
      <c r="F52" s="192" t="s">
        <v>72</v>
      </c>
      <c r="G52" s="192">
        <v>50</v>
      </c>
      <c r="H52" s="192" t="s">
        <v>72</v>
      </c>
      <c r="I52" s="192">
        <v>50</v>
      </c>
      <c r="J52" s="192" t="s">
        <v>72</v>
      </c>
      <c r="K52" s="56"/>
    </row>
    <row r="53" spans="1:11" s="42" customFormat="1" ht="18" customHeight="1" x14ac:dyDescent="0.15">
      <c r="A53" s="197"/>
      <c r="B53" s="199"/>
      <c r="C53" s="198"/>
      <c r="D53" s="195"/>
      <c r="E53" s="192"/>
      <c r="F53" s="192"/>
      <c r="G53" s="192"/>
      <c r="H53" s="192"/>
      <c r="I53" s="192"/>
      <c r="J53" s="192"/>
      <c r="K53" s="56"/>
    </row>
    <row r="54" spans="1:11" s="42" customFormat="1" ht="18" customHeight="1" x14ac:dyDescent="0.15">
      <c r="A54" s="197"/>
      <c r="B54" s="199"/>
      <c r="C54" s="198"/>
      <c r="D54" s="201"/>
      <c r="E54" s="192"/>
      <c r="F54" s="192"/>
      <c r="G54" s="192"/>
      <c r="H54" s="192"/>
      <c r="I54" s="192"/>
      <c r="J54" s="192"/>
      <c r="K54" s="56"/>
    </row>
    <row r="55" spans="1:11" s="42" customFormat="1" ht="18" customHeight="1" x14ac:dyDescent="0.15">
      <c r="A55" s="197"/>
      <c r="B55" s="199" t="s">
        <v>25</v>
      </c>
      <c r="C55" s="198"/>
      <c r="D55" s="194">
        <v>2.5000000000000001E-2</v>
      </c>
      <c r="E55" s="192" t="s">
        <v>58</v>
      </c>
      <c r="F55" s="192" t="s">
        <v>64</v>
      </c>
      <c r="G55" s="192" t="s">
        <v>58</v>
      </c>
      <c r="H55" s="192" t="s">
        <v>64</v>
      </c>
      <c r="I55" s="192" t="s">
        <v>58</v>
      </c>
      <c r="J55" s="192" t="s">
        <v>64</v>
      </c>
      <c r="K55" s="56"/>
    </row>
    <row r="56" spans="1:11" s="42" customFormat="1" ht="18" customHeight="1" x14ac:dyDescent="0.15">
      <c r="A56" s="197"/>
      <c r="B56" s="199"/>
      <c r="C56" s="198"/>
      <c r="D56" s="195"/>
      <c r="E56" s="192"/>
      <c r="F56" s="192"/>
      <c r="G56" s="192"/>
      <c r="H56" s="192"/>
      <c r="I56" s="192"/>
      <c r="J56" s="192"/>
      <c r="K56" s="56"/>
    </row>
    <row r="57" spans="1:11" s="42" customFormat="1" ht="18" customHeight="1" x14ac:dyDescent="0.15">
      <c r="A57" s="197"/>
      <c r="B57" s="199"/>
      <c r="C57" s="198"/>
      <c r="D57" s="201"/>
      <c r="E57" s="192"/>
      <c r="F57" s="192"/>
      <c r="G57" s="192"/>
      <c r="H57" s="192"/>
      <c r="I57" s="192"/>
      <c r="J57" s="192"/>
      <c r="K57" s="56"/>
    </row>
    <row r="58" spans="1:11" s="42" customFormat="1" ht="18" customHeight="1" x14ac:dyDescent="0.15">
      <c r="A58" s="197"/>
      <c r="B58" s="193" t="s">
        <v>26</v>
      </c>
      <c r="C58" s="198"/>
      <c r="D58" s="194">
        <v>2.5000000000000001E-2</v>
      </c>
      <c r="E58" s="192">
        <v>100</v>
      </c>
      <c r="F58" s="192" t="s">
        <v>73</v>
      </c>
      <c r="G58" s="192">
        <v>100</v>
      </c>
      <c r="H58" s="192" t="s">
        <v>73</v>
      </c>
      <c r="I58" s="192">
        <v>100</v>
      </c>
      <c r="J58" s="192" t="s">
        <v>73</v>
      </c>
      <c r="K58" s="56"/>
    </row>
    <row r="59" spans="1:11" s="42" customFormat="1" ht="18" customHeight="1" x14ac:dyDescent="0.15">
      <c r="A59" s="197"/>
      <c r="B59" s="193"/>
      <c r="C59" s="198"/>
      <c r="D59" s="195"/>
      <c r="E59" s="192"/>
      <c r="F59" s="192"/>
      <c r="G59" s="192"/>
      <c r="H59" s="192"/>
      <c r="I59" s="192"/>
      <c r="J59" s="192"/>
      <c r="K59" s="56"/>
    </row>
    <row r="60" spans="1:11" s="42" customFormat="1" ht="18" customHeight="1" thickBot="1" x14ac:dyDescent="0.2">
      <c r="A60" s="197"/>
      <c r="B60" s="193"/>
      <c r="C60" s="198"/>
      <c r="D60" s="196"/>
      <c r="E60" s="192"/>
      <c r="F60" s="192"/>
      <c r="G60" s="192"/>
      <c r="H60" s="192"/>
      <c r="I60" s="192"/>
      <c r="J60" s="192"/>
      <c r="K60" s="56"/>
    </row>
    <row r="61" spans="1:11" s="42" customFormat="1" ht="32" customHeight="1" x14ac:dyDescent="0.15">
      <c r="A61" s="197" t="s">
        <v>323</v>
      </c>
      <c r="B61" s="199" t="s">
        <v>418</v>
      </c>
      <c r="C61" s="198">
        <f>SUM(D61:D72)</f>
        <v>0.05</v>
      </c>
      <c r="D61" s="203">
        <v>1.2500000000000001E-2</v>
      </c>
      <c r="E61" s="192">
        <v>50</v>
      </c>
      <c r="F61" s="192" t="s">
        <v>339</v>
      </c>
      <c r="G61" s="192">
        <v>50</v>
      </c>
      <c r="H61" s="192" t="s">
        <v>339</v>
      </c>
      <c r="I61" s="192">
        <v>0</v>
      </c>
      <c r="J61" s="192" t="s">
        <v>74</v>
      </c>
      <c r="K61" s="56"/>
    </row>
    <row r="62" spans="1:11" s="42" customFormat="1" ht="32" customHeight="1" x14ac:dyDescent="0.15">
      <c r="A62" s="197"/>
      <c r="B62" s="199"/>
      <c r="C62" s="198"/>
      <c r="D62" s="195"/>
      <c r="E62" s="192"/>
      <c r="F62" s="192"/>
      <c r="G62" s="192"/>
      <c r="H62" s="192"/>
      <c r="I62" s="192"/>
      <c r="J62" s="192"/>
      <c r="K62" s="56"/>
    </row>
    <row r="63" spans="1:11" s="42" customFormat="1" ht="32" customHeight="1" x14ac:dyDescent="0.15">
      <c r="A63" s="197"/>
      <c r="B63" s="199"/>
      <c r="C63" s="198"/>
      <c r="D63" s="201"/>
      <c r="E63" s="192"/>
      <c r="F63" s="192"/>
      <c r="G63" s="192"/>
      <c r="H63" s="192"/>
      <c r="I63" s="192"/>
      <c r="J63" s="192"/>
      <c r="K63" s="56"/>
    </row>
    <row r="64" spans="1:11" s="42" customFormat="1" ht="18" customHeight="1" x14ac:dyDescent="0.15">
      <c r="A64" s="197"/>
      <c r="B64" s="199" t="s">
        <v>416</v>
      </c>
      <c r="C64" s="198"/>
      <c r="D64" s="194">
        <v>1.2500000000000001E-2</v>
      </c>
      <c r="E64" s="192">
        <v>50</v>
      </c>
      <c r="F64" s="192" t="s">
        <v>75</v>
      </c>
      <c r="G64" s="192">
        <v>50</v>
      </c>
      <c r="H64" s="192" t="s">
        <v>75</v>
      </c>
      <c r="I64" s="192">
        <v>50</v>
      </c>
      <c r="J64" s="192" t="s">
        <v>75</v>
      </c>
      <c r="K64" s="56"/>
    </row>
    <row r="65" spans="1:11" s="42" customFormat="1" ht="18" customHeight="1" x14ac:dyDescent="0.15">
      <c r="A65" s="197"/>
      <c r="B65" s="199"/>
      <c r="C65" s="198"/>
      <c r="D65" s="195"/>
      <c r="E65" s="192"/>
      <c r="F65" s="192"/>
      <c r="G65" s="192"/>
      <c r="H65" s="192"/>
      <c r="I65" s="192"/>
      <c r="J65" s="192"/>
      <c r="K65" s="56"/>
    </row>
    <row r="66" spans="1:11" s="42" customFormat="1" ht="18" customHeight="1" x14ac:dyDescent="0.15">
      <c r="A66" s="197"/>
      <c r="B66" s="199"/>
      <c r="C66" s="198"/>
      <c r="D66" s="201"/>
      <c r="E66" s="192"/>
      <c r="F66" s="192"/>
      <c r="G66" s="192"/>
      <c r="H66" s="192"/>
      <c r="I66" s="192"/>
      <c r="J66" s="192"/>
      <c r="K66" s="56"/>
    </row>
    <row r="67" spans="1:11" s="42" customFormat="1" ht="18" customHeight="1" x14ac:dyDescent="0.15">
      <c r="A67" s="197"/>
      <c r="B67" s="199" t="s">
        <v>417</v>
      </c>
      <c r="C67" s="198"/>
      <c r="D67" s="194">
        <v>1.2500000000000001E-2</v>
      </c>
      <c r="E67" s="192">
        <v>100</v>
      </c>
      <c r="F67" s="192" t="s">
        <v>76</v>
      </c>
      <c r="G67" s="192">
        <v>100</v>
      </c>
      <c r="H67" s="192" t="s">
        <v>340</v>
      </c>
      <c r="I67" s="192">
        <v>50</v>
      </c>
      <c r="J67" s="192" t="s">
        <v>77</v>
      </c>
      <c r="K67" s="56"/>
    </row>
    <row r="68" spans="1:11" s="42" customFormat="1" ht="18" customHeight="1" x14ac:dyDescent="0.15">
      <c r="A68" s="197"/>
      <c r="B68" s="199"/>
      <c r="C68" s="198"/>
      <c r="D68" s="195"/>
      <c r="E68" s="192"/>
      <c r="F68" s="192"/>
      <c r="G68" s="192"/>
      <c r="H68" s="192"/>
      <c r="I68" s="192"/>
      <c r="J68" s="192"/>
      <c r="K68" s="56"/>
    </row>
    <row r="69" spans="1:11" s="42" customFormat="1" ht="18" customHeight="1" x14ac:dyDescent="0.15">
      <c r="A69" s="197"/>
      <c r="B69" s="199"/>
      <c r="C69" s="198"/>
      <c r="D69" s="201"/>
      <c r="E69" s="192"/>
      <c r="F69" s="192"/>
      <c r="G69" s="192"/>
      <c r="H69" s="192"/>
      <c r="I69" s="192"/>
      <c r="J69" s="192"/>
      <c r="K69" s="56"/>
    </row>
    <row r="70" spans="1:11" s="42" customFormat="1" ht="18" customHeight="1" x14ac:dyDescent="0.15">
      <c r="A70" s="197"/>
      <c r="B70" s="199" t="s">
        <v>32</v>
      </c>
      <c r="C70" s="198"/>
      <c r="D70" s="194">
        <v>1.2500000000000001E-2</v>
      </c>
      <c r="E70" s="192">
        <v>100</v>
      </c>
      <c r="F70" s="192" t="s">
        <v>78</v>
      </c>
      <c r="G70" s="192">
        <v>100</v>
      </c>
      <c r="H70" s="192" t="s">
        <v>78</v>
      </c>
      <c r="I70" s="192">
        <v>100</v>
      </c>
      <c r="J70" s="192" t="s">
        <v>78</v>
      </c>
      <c r="K70" s="56"/>
    </row>
    <row r="71" spans="1:11" s="42" customFormat="1" ht="18" customHeight="1" x14ac:dyDescent="0.15">
      <c r="A71" s="197"/>
      <c r="B71" s="199"/>
      <c r="C71" s="198"/>
      <c r="D71" s="195"/>
      <c r="E71" s="192"/>
      <c r="F71" s="192"/>
      <c r="G71" s="192"/>
      <c r="H71" s="192"/>
      <c r="I71" s="192"/>
      <c r="J71" s="192"/>
      <c r="K71" s="56"/>
    </row>
    <row r="72" spans="1:11" s="42" customFormat="1" ht="18" customHeight="1" thickBot="1" x14ac:dyDescent="0.2">
      <c r="A72" s="197"/>
      <c r="B72" s="199"/>
      <c r="C72" s="198"/>
      <c r="D72" s="196"/>
      <c r="E72" s="192"/>
      <c r="F72" s="192"/>
      <c r="G72" s="192"/>
      <c r="H72" s="192"/>
      <c r="I72" s="192"/>
      <c r="J72" s="192"/>
      <c r="K72" s="56"/>
    </row>
    <row r="73" spans="1:11" s="42" customFormat="1" ht="18" customHeight="1" x14ac:dyDescent="0.15">
      <c r="A73" s="197" t="s">
        <v>33</v>
      </c>
      <c r="B73" s="199" t="s">
        <v>34</v>
      </c>
      <c r="C73" s="202">
        <f>SUM(D73:D78)</f>
        <v>0.1</v>
      </c>
      <c r="D73" s="203">
        <v>0.05</v>
      </c>
      <c r="E73" s="192">
        <v>100</v>
      </c>
      <c r="F73" s="192" t="s">
        <v>79</v>
      </c>
      <c r="G73" s="192">
        <v>100</v>
      </c>
      <c r="H73" s="192" t="s">
        <v>79</v>
      </c>
      <c r="I73" s="192">
        <v>100</v>
      </c>
      <c r="J73" s="192" t="s">
        <v>79</v>
      </c>
      <c r="K73" s="56"/>
    </row>
    <row r="74" spans="1:11" s="42" customFormat="1" ht="18" customHeight="1" x14ac:dyDescent="0.15">
      <c r="A74" s="197"/>
      <c r="B74" s="199"/>
      <c r="C74" s="202"/>
      <c r="D74" s="195"/>
      <c r="E74" s="192"/>
      <c r="F74" s="192"/>
      <c r="G74" s="192"/>
      <c r="H74" s="192"/>
      <c r="I74" s="192"/>
      <c r="J74" s="192"/>
      <c r="K74" s="56"/>
    </row>
    <row r="75" spans="1:11" s="42" customFormat="1" ht="18.75" customHeight="1" x14ac:dyDescent="0.15">
      <c r="A75" s="197"/>
      <c r="B75" s="199"/>
      <c r="C75" s="202"/>
      <c r="D75" s="201"/>
      <c r="E75" s="192"/>
      <c r="F75" s="192"/>
      <c r="G75" s="192"/>
      <c r="H75" s="192"/>
      <c r="I75" s="192"/>
      <c r="J75" s="192"/>
      <c r="K75" s="56"/>
    </row>
    <row r="76" spans="1:11" s="42" customFormat="1" ht="53" customHeight="1" x14ac:dyDescent="0.15">
      <c r="A76" s="197"/>
      <c r="B76" s="199" t="s">
        <v>35</v>
      </c>
      <c r="C76" s="202"/>
      <c r="D76" s="194">
        <v>0.05</v>
      </c>
      <c r="E76" s="192">
        <v>100</v>
      </c>
      <c r="F76" s="192" t="s">
        <v>80</v>
      </c>
      <c r="G76" s="192">
        <v>50</v>
      </c>
      <c r="H76" s="192" t="s">
        <v>81</v>
      </c>
      <c r="I76" s="192">
        <v>100</v>
      </c>
      <c r="J76" s="192" t="s">
        <v>324</v>
      </c>
      <c r="K76" s="56"/>
    </row>
    <row r="77" spans="1:11" s="42" customFormat="1" ht="53" customHeight="1" x14ac:dyDescent="0.15">
      <c r="A77" s="197"/>
      <c r="B77" s="199"/>
      <c r="C77" s="202"/>
      <c r="D77" s="195"/>
      <c r="E77" s="192"/>
      <c r="F77" s="192"/>
      <c r="G77" s="192"/>
      <c r="H77" s="192"/>
      <c r="I77" s="192"/>
      <c r="J77" s="192"/>
      <c r="K77" s="56"/>
    </row>
    <row r="78" spans="1:11" s="42" customFormat="1" ht="53" customHeight="1" thickBot="1" x14ac:dyDescent="0.2">
      <c r="A78" s="197"/>
      <c r="B78" s="199"/>
      <c r="C78" s="202"/>
      <c r="D78" s="196"/>
      <c r="E78" s="192"/>
      <c r="F78" s="192"/>
      <c r="G78" s="192"/>
      <c r="H78" s="192"/>
      <c r="I78" s="192"/>
      <c r="J78" s="192"/>
      <c r="K78" s="56"/>
    </row>
    <row r="79" spans="1:11" s="42" customFormat="1" ht="33.75" customHeight="1" x14ac:dyDescent="0.15">
      <c r="A79" s="197" t="s">
        <v>37</v>
      </c>
      <c r="B79" s="199" t="s">
        <v>38</v>
      </c>
      <c r="C79" s="202">
        <f>SUM(D79:D87)</f>
        <v>0.1</v>
      </c>
      <c r="D79" s="195">
        <v>0.04</v>
      </c>
      <c r="E79" s="192">
        <v>100</v>
      </c>
      <c r="F79" s="192" t="s">
        <v>82</v>
      </c>
      <c r="G79" s="192">
        <v>100</v>
      </c>
      <c r="H79" s="192" t="s">
        <v>82</v>
      </c>
      <c r="I79" s="192">
        <v>100</v>
      </c>
      <c r="J79" s="192" t="s">
        <v>83</v>
      </c>
      <c r="K79" s="56"/>
    </row>
    <row r="80" spans="1:11" s="42" customFormat="1" ht="33.75" customHeight="1" x14ac:dyDescent="0.15">
      <c r="A80" s="197"/>
      <c r="B80" s="199"/>
      <c r="C80" s="202"/>
      <c r="D80" s="195"/>
      <c r="E80" s="192"/>
      <c r="F80" s="192"/>
      <c r="G80" s="192"/>
      <c r="H80" s="192"/>
      <c r="I80" s="192"/>
      <c r="J80" s="192"/>
      <c r="K80" s="56"/>
    </row>
    <row r="81" spans="1:11" s="42" customFormat="1" ht="18" customHeight="1" x14ac:dyDescent="0.15">
      <c r="A81" s="197"/>
      <c r="B81" s="199"/>
      <c r="C81" s="202"/>
      <c r="D81" s="201"/>
      <c r="E81" s="192"/>
      <c r="F81" s="192"/>
      <c r="G81" s="192"/>
      <c r="H81" s="192"/>
      <c r="I81" s="192"/>
      <c r="J81" s="192"/>
      <c r="K81" s="56"/>
    </row>
    <row r="82" spans="1:11" s="42" customFormat="1" ht="18" customHeight="1" x14ac:dyDescent="0.15">
      <c r="A82" s="197"/>
      <c r="B82" s="199" t="s">
        <v>39</v>
      </c>
      <c r="C82" s="202"/>
      <c r="D82" s="194">
        <v>0.04</v>
      </c>
      <c r="E82" s="192">
        <v>50</v>
      </c>
      <c r="F82" s="192" t="s">
        <v>84</v>
      </c>
      <c r="G82" s="192">
        <v>50</v>
      </c>
      <c r="H82" s="192" t="s">
        <v>84</v>
      </c>
      <c r="I82" s="192">
        <v>100</v>
      </c>
      <c r="J82" s="192" t="s">
        <v>85</v>
      </c>
      <c r="K82" s="56"/>
    </row>
    <row r="83" spans="1:11" s="42" customFormat="1" ht="18" customHeight="1" x14ac:dyDescent="0.15">
      <c r="A83" s="197"/>
      <c r="B83" s="199"/>
      <c r="C83" s="202"/>
      <c r="D83" s="195"/>
      <c r="E83" s="192"/>
      <c r="F83" s="192"/>
      <c r="G83" s="192"/>
      <c r="H83" s="192"/>
      <c r="I83" s="192"/>
      <c r="J83" s="192"/>
      <c r="K83" s="56"/>
    </row>
    <row r="84" spans="1:11" s="42" customFormat="1" ht="18" customHeight="1" x14ac:dyDescent="0.15">
      <c r="A84" s="197"/>
      <c r="B84" s="199"/>
      <c r="C84" s="202"/>
      <c r="D84" s="201"/>
      <c r="E84" s="192"/>
      <c r="F84" s="192"/>
      <c r="G84" s="192"/>
      <c r="H84" s="192"/>
      <c r="I84" s="192"/>
      <c r="J84" s="192"/>
      <c r="K84" s="56"/>
    </row>
    <row r="85" spans="1:11" s="42" customFormat="1" ht="18" customHeight="1" x14ac:dyDescent="0.15">
      <c r="A85" s="197"/>
      <c r="B85" s="199" t="s">
        <v>40</v>
      </c>
      <c r="C85" s="202"/>
      <c r="D85" s="194">
        <v>0.02</v>
      </c>
      <c r="E85" s="192">
        <v>100</v>
      </c>
      <c r="F85" s="192" t="s">
        <v>86</v>
      </c>
      <c r="G85" s="192">
        <v>100</v>
      </c>
      <c r="H85" s="192" t="s">
        <v>86</v>
      </c>
      <c r="I85" s="192">
        <v>100</v>
      </c>
      <c r="J85" s="192" t="s">
        <v>86</v>
      </c>
      <c r="K85" s="56"/>
    </row>
    <row r="86" spans="1:11" s="42" customFormat="1" ht="18" customHeight="1" x14ac:dyDescent="0.15">
      <c r="A86" s="197"/>
      <c r="B86" s="199"/>
      <c r="C86" s="202"/>
      <c r="D86" s="195"/>
      <c r="E86" s="192"/>
      <c r="F86" s="192"/>
      <c r="G86" s="192"/>
      <c r="H86" s="192"/>
      <c r="I86" s="192"/>
      <c r="J86" s="192"/>
      <c r="K86" s="56"/>
    </row>
    <row r="87" spans="1:11" s="42" customFormat="1" ht="18" customHeight="1" thickBot="1" x14ac:dyDescent="0.2">
      <c r="A87" s="197"/>
      <c r="B87" s="199"/>
      <c r="C87" s="202"/>
      <c r="D87" s="196"/>
      <c r="E87" s="192"/>
      <c r="F87" s="192"/>
      <c r="G87" s="192"/>
      <c r="H87" s="192"/>
      <c r="I87" s="192"/>
      <c r="J87" s="192"/>
      <c r="K87" s="56"/>
    </row>
    <row r="88" spans="1:11" s="42" customFormat="1" ht="18" customHeight="1" x14ac:dyDescent="0.15">
      <c r="A88" s="197" t="s">
        <v>41</v>
      </c>
      <c r="B88" s="199" t="s">
        <v>325</v>
      </c>
      <c r="C88" s="198">
        <f>SUM(D88:D99)</f>
        <v>0.1</v>
      </c>
      <c r="D88" s="195">
        <v>2.5000000000000001E-2</v>
      </c>
      <c r="E88" s="192">
        <v>100</v>
      </c>
      <c r="F88" s="192" t="s">
        <v>87</v>
      </c>
      <c r="G88" s="192">
        <v>100</v>
      </c>
      <c r="H88" s="192" t="s">
        <v>87</v>
      </c>
      <c r="I88" s="192">
        <v>50</v>
      </c>
      <c r="J88" s="192" t="s">
        <v>326</v>
      </c>
      <c r="K88" s="56"/>
    </row>
    <row r="89" spans="1:11" s="42" customFormat="1" ht="18" customHeight="1" x14ac:dyDescent="0.15">
      <c r="A89" s="197"/>
      <c r="B89" s="199"/>
      <c r="C89" s="198"/>
      <c r="D89" s="195"/>
      <c r="E89" s="192"/>
      <c r="F89" s="192"/>
      <c r="G89" s="192"/>
      <c r="H89" s="192"/>
      <c r="I89" s="192"/>
      <c r="J89" s="192"/>
      <c r="K89" s="56"/>
    </row>
    <row r="90" spans="1:11" s="42" customFormat="1" ht="18" customHeight="1" x14ac:dyDescent="0.15">
      <c r="A90" s="197"/>
      <c r="B90" s="199"/>
      <c r="C90" s="198"/>
      <c r="D90" s="201"/>
      <c r="E90" s="192"/>
      <c r="F90" s="192"/>
      <c r="G90" s="192"/>
      <c r="H90" s="192"/>
      <c r="I90" s="192"/>
      <c r="J90" s="192"/>
      <c r="K90" s="56"/>
    </row>
    <row r="91" spans="1:11" s="42" customFormat="1" ht="18" customHeight="1" x14ac:dyDescent="0.15">
      <c r="A91" s="197"/>
      <c r="B91" s="199" t="s">
        <v>43</v>
      </c>
      <c r="C91" s="198"/>
      <c r="D91" s="194">
        <v>2.5000000000000001E-2</v>
      </c>
      <c r="E91" s="192">
        <v>50</v>
      </c>
      <c r="F91" s="192" t="s">
        <v>88</v>
      </c>
      <c r="G91" s="192">
        <v>50</v>
      </c>
      <c r="H91" s="192" t="s">
        <v>89</v>
      </c>
      <c r="I91" s="192">
        <v>50</v>
      </c>
      <c r="J91" s="192" t="s">
        <v>90</v>
      </c>
      <c r="K91" s="56"/>
    </row>
    <row r="92" spans="1:11" s="42" customFormat="1" ht="18" customHeight="1" x14ac:dyDescent="0.15">
      <c r="A92" s="197"/>
      <c r="B92" s="199"/>
      <c r="C92" s="198"/>
      <c r="D92" s="195"/>
      <c r="E92" s="192"/>
      <c r="F92" s="192"/>
      <c r="G92" s="192"/>
      <c r="H92" s="192"/>
      <c r="I92" s="192"/>
      <c r="J92" s="192"/>
      <c r="K92" s="56"/>
    </row>
    <row r="93" spans="1:11" s="42" customFormat="1" ht="27" customHeight="1" x14ac:dyDescent="0.15">
      <c r="A93" s="197"/>
      <c r="B93" s="199"/>
      <c r="C93" s="198"/>
      <c r="D93" s="201"/>
      <c r="E93" s="192"/>
      <c r="F93" s="192"/>
      <c r="G93" s="192"/>
      <c r="H93" s="192"/>
      <c r="I93" s="192"/>
      <c r="J93" s="192"/>
      <c r="K93" s="56"/>
    </row>
    <row r="94" spans="1:11" s="42" customFormat="1" ht="27" customHeight="1" x14ac:dyDescent="0.15">
      <c r="A94" s="197"/>
      <c r="B94" s="199" t="s">
        <v>45</v>
      </c>
      <c r="C94" s="198"/>
      <c r="D94" s="194">
        <v>2.5000000000000001E-2</v>
      </c>
      <c r="E94" s="192">
        <v>50</v>
      </c>
      <c r="F94" s="192" t="s">
        <v>91</v>
      </c>
      <c r="G94" s="192">
        <v>50</v>
      </c>
      <c r="H94" s="192" t="s">
        <v>91</v>
      </c>
      <c r="I94" s="192">
        <v>50</v>
      </c>
      <c r="J94" s="192" t="s">
        <v>91</v>
      </c>
      <c r="K94" s="56"/>
    </row>
    <row r="95" spans="1:11" s="42" customFormat="1" ht="27" customHeight="1" x14ac:dyDescent="0.15">
      <c r="A95" s="197"/>
      <c r="B95" s="199"/>
      <c r="C95" s="198"/>
      <c r="D95" s="195"/>
      <c r="E95" s="192"/>
      <c r="F95" s="192"/>
      <c r="G95" s="192"/>
      <c r="H95" s="192"/>
      <c r="I95" s="192"/>
      <c r="J95" s="192"/>
      <c r="K95" s="56"/>
    </row>
    <row r="96" spans="1:11" s="42" customFormat="1" ht="18" customHeight="1" x14ac:dyDescent="0.15">
      <c r="A96" s="197"/>
      <c r="B96" s="199"/>
      <c r="C96" s="198"/>
      <c r="D96" s="201"/>
      <c r="E96" s="192"/>
      <c r="F96" s="192"/>
      <c r="G96" s="192"/>
      <c r="H96" s="192"/>
      <c r="I96" s="192"/>
      <c r="J96" s="192"/>
      <c r="K96" s="56"/>
    </row>
    <row r="97" spans="1:11" s="42" customFormat="1" ht="18" customHeight="1" x14ac:dyDescent="0.15">
      <c r="A97" s="197"/>
      <c r="B97" s="199" t="s">
        <v>46</v>
      </c>
      <c r="C97" s="198"/>
      <c r="D97" s="194">
        <v>2.5000000000000001E-2</v>
      </c>
      <c r="E97" s="192">
        <v>100</v>
      </c>
      <c r="F97" s="192" t="s">
        <v>92</v>
      </c>
      <c r="G97" s="192">
        <v>100</v>
      </c>
      <c r="H97" s="192" t="s">
        <v>92</v>
      </c>
      <c r="I97" s="192">
        <v>100</v>
      </c>
      <c r="J97" s="192" t="s">
        <v>92</v>
      </c>
      <c r="K97" s="56"/>
    </row>
    <row r="98" spans="1:11" s="42" customFormat="1" ht="18" customHeight="1" x14ac:dyDescent="0.15">
      <c r="A98" s="197"/>
      <c r="B98" s="199"/>
      <c r="C98" s="198"/>
      <c r="D98" s="195"/>
      <c r="E98" s="192"/>
      <c r="F98" s="192"/>
      <c r="G98" s="192"/>
      <c r="H98" s="192"/>
      <c r="I98" s="192"/>
      <c r="J98" s="192"/>
      <c r="K98" s="56"/>
    </row>
    <row r="99" spans="1:11" s="42" customFormat="1" ht="18" customHeight="1" thickBot="1" x14ac:dyDescent="0.2">
      <c r="A99" s="197"/>
      <c r="B99" s="199"/>
      <c r="C99" s="198"/>
      <c r="D99" s="196"/>
      <c r="E99" s="192"/>
      <c r="F99" s="192"/>
      <c r="G99" s="192"/>
      <c r="H99" s="192"/>
      <c r="I99" s="192"/>
      <c r="J99" s="192"/>
      <c r="K99" s="56"/>
    </row>
    <row r="100" spans="1:11" s="42" customFormat="1" ht="18" customHeight="1" x14ac:dyDescent="0.15">
      <c r="A100" s="197" t="s">
        <v>47</v>
      </c>
      <c r="B100" s="199" t="s">
        <v>93</v>
      </c>
      <c r="C100" s="198">
        <f>SUM(D100:D105)</f>
        <v>0.15000000000000002</v>
      </c>
      <c r="D100" s="195">
        <v>0.05</v>
      </c>
      <c r="E100" s="192">
        <v>50</v>
      </c>
      <c r="F100" s="192" t="s">
        <v>335</v>
      </c>
      <c r="G100" s="192">
        <v>50</v>
      </c>
      <c r="H100" s="192" t="s">
        <v>334</v>
      </c>
      <c r="I100" s="192">
        <v>50</v>
      </c>
      <c r="J100" s="192" t="s">
        <v>334</v>
      </c>
      <c r="K100" s="56"/>
    </row>
    <row r="101" spans="1:11" s="42" customFormat="1" ht="18" customHeight="1" x14ac:dyDescent="0.15">
      <c r="A101" s="197"/>
      <c r="B101" s="199"/>
      <c r="C101" s="198"/>
      <c r="D101" s="195"/>
      <c r="E101" s="192"/>
      <c r="F101" s="192"/>
      <c r="G101" s="192"/>
      <c r="H101" s="192"/>
      <c r="I101" s="192"/>
      <c r="J101" s="192"/>
      <c r="K101" s="56"/>
    </row>
    <row r="102" spans="1:11" s="42" customFormat="1" ht="18" customHeight="1" x14ac:dyDescent="0.15">
      <c r="A102" s="197"/>
      <c r="B102" s="199"/>
      <c r="C102" s="198"/>
      <c r="D102" s="201"/>
      <c r="E102" s="192"/>
      <c r="F102" s="192"/>
      <c r="G102" s="192"/>
      <c r="H102" s="192"/>
      <c r="I102" s="192"/>
      <c r="J102" s="192"/>
      <c r="K102" s="56"/>
    </row>
    <row r="103" spans="1:11" s="42" customFormat="1" ht="18" customHeight="1" x14ac:dyDescent="0.15">
      <c r="A103" s="197"/>
      <c r="B103" s="199" t="s">
        <v>49</v>
      </c>
      <c r="C103" s="198"/>
      <c r="D103" s="194">
        <v>0.1</v>
      </c>
      <c r="E103" s="192">
        <v>50</v>
      </c>
      <c r="F103" s="192" t="s">
        <v>332</v>
      </c>
      <c r="G103" s="192">
        <v>50</v>
      </c>
      <c r="H103" s="192" t="s">
        <v>333</v>
      </c>
      <c r="I103" s="192">
        <v>50</v>
      </c>
      <c r="J103" s="192" t="s">
        <v>333</v>
      </c>
      <c r="K103" s="56"/>
    </row>
    <row r="104" spans="1:11" s="42" customFormat="1" ht="18" customHeight="1" x14ac:dyDescent="0.15">
      <c r="A104" s="197"/>
      <c r="B104" s="199"/>
      <c r="C104" s="198"/>
      <c r="D104" s="195"/>
      <c r="E104" s="192"/>
      <c r="F104" s="192"/>
      <c r="G104" s="192"/>
      <c r="H104" s="192"/>
      <c r="I104" s="192"/>
      <c r="J104" s="192"/>
      <c r="K104" s="56"/>
    </row>
    <row r="105" spans="1:11" s="42" customFormat="1" ht="18" customHeight="1" thickBot="1" x14ac:dyDescent="0.2">
      <c r="A105" s="197"/>
      <c r="B105" s="199"/>
      <c r="C105" s="198"/>
      <c r="D105" s="196"/>
      <c r="E105" s="192"/>
      <c r="F105" s="192"/>
      <c r="G105" s="192"/>
      <c r="H105" s="192"/>
      <c r="I105" s="192"/>
      <c r="J105" s="192"/>
      <c r="K105" s="56"/>
    </row>
    <row r="106" spans="1:11" s="42" customFormat="1" ht="18" customHeight="1" x14ac:dyDescent="0.15">
      <c r="A106" s="197" t="s">
        <v>50</v>
      </c>
      <c r="B106" s="199" t="s">
        <v>51</v>
      </c>
      <c r="C106" s="198">
        <f>SUM(D106:D111)</f>
        <v>0.05</v>
      </c>
      <c r="D106" s="200">
        <v>2.5000000000000001E-2</v>
      </c>
      <c r="E106" s="192">
        <v>50</v>
      </c>
      <c r="F106" s="192" t="s">
        <v>94</v>
      </c>
      <c r="G106" s="192">
        <v>50</v>
      </c>
      <c r="H106" s="192" t="s">
        <v>94</v>
      </c>
      <c r="I106" s="192">
        <v>50</v>
      </c>
      <c r="J106" s="192" t="s">
        <v>94</v>
      </c>
      <c r="K106" s="56"/>
    </row>
    <row r="107" spans="1:11" s="42" customFormat="1" ht="18" customHeight="1" x14ac:dyDescent="0.15">
      <c r="A107" s="197"/>
      <c r="B107" s="199"/>
      <c r="C107" s="198"/>
      <c r="D107" s="200"/>
      <c r="E107" s="192"/>
      <c r="F107" s="192"/>
      <c r="G107" s="192"/>
      <c r="H107" s="192"/>
      <c r="I107" s="192"/>
      <c r="J107" s="192"/>
      <c r="K107" s="56"/>
    </row>
    <row r="108" spans="1:11" s="42" customFormat="1" ht="18" customHeight="1" x14ac:dyDescent="0.15">
      <c r="A108" s="197"/>
      <c r="B108" s="199"/>
      <c r="C108" s="198"/>
      <c r="D108" s="200"/>
      <c r="E108" s="192"/>
      <c r="F108" s="192"/>
      <c r="G108" s="192"/>
      <c r="H108" s="192"/>
      <c r="I108" s="192"/>
      <c r="J108" s="192"/>
      <c r="K108" s="56"/>
    </row>
    <row r="109" spans="1:11" s="42" customFormat="1" ht="18" customHeight="1" x14ac:dyDescent="0.15">
      <c r="A109" s="197"/>
      <c r="B109" s="199" t="s">
        <v>52</v>
      </c>
      <c r="C109" s="198"/>
      <c r="D109" s="194">
        <v>2.5000000000000001E-2</v>
      </c>
      <c r="E109" s="192">
        <v>50</v>
      </c>
      <c r="F109" s="192" t="s">
        <v>95</v>
      </c>
      <c r="G109" s="192">
        <v>50</v>
      </c>
      <c r="H109" s="192" t="s">
        <v>95</v>
      </c>
      <c r="I109" s="192">
        <v>50</v>
      </c>
      <c r="J109" s="192" t="s">
        <v>95</v>
      </c>
      <c r="K109" s="56"/>
    </row>
    <row r="110" spans="1:11" s="42" customFormat="1" ht="18" customHeight="1" x14ac:dyDescent="0.15">
      <c r="A110" s="197"/>
      <c r="B110" s="199"/>
      <c r="C110" s="198"/>
      <c r="D110" s="195"/>
      <c r="E110" s="192"/>
      <c r="F110" s="192"/>
      <c r="G110" s="192"/>
      <c r="H110" s="192"/>
      <c r="I110" s="192"/>
      <c r="J110" s="192"/>
      <c r="K110" s="56"/>
    </row>
    <row r="111" spans="1:11" s="42" customFormat="1" ht="18" customHeight="1" thickBot="1" x14ac:dyDescent="0.2">
      <c r="A111" s="197"/>
      <c r="B111" s="199"/>
      <c r="C111" s="198"/>
      <c r="D111" s="196"/>
      <c r="E111" s="192"/>
      <c r="F111" s="192"/>
      <c r="G111" s="192"/>
      <c r="H111" s="192"/>
      <c r="I111" s="192"/>
      <c r="J111" s="192"/>
      <c r="K111" s="56"/>
    </row>
    <row r="112" spans="1:11" s="42" customFormat="1" ht="18" customHeight="1" x14ac:dyDescent="0.15">
      <c r="A112" s="61"/>
      <c r="B112" s="62"/>
      <c r="C112" s="64"/>
      <c r="D112" s="63"/>
      <c r="E112" s="67"/>
      <c r="F112" s="67"/>
      <c r="G112" s="67"/>
      <c r="H112" s="67"/>
      <c r="I112" s="67"/>
      <c r="J112" s="67"/>
      <c r="K112" s="56"/>
    </row>
    <row r="113" spans="1:11" s="42" customFormat="1" ht="18" customHeight="1" x14ac:dyDescent="0.2">
      <c r="A113" s="63"/>
      <c r="B113" s="65" t="s">
        <v>53</v>
      </c>
      <c r="C113" s="64">
        <f>SUM(C4:C111)</f>
        <v>1</v>
      </c>
      <c r="D113" s="66">
        <f>SUM(D4:D111)</f>
        <v>1.0000000000000004</v>
      </c>
      <c r="E113" s="67">
        <f>ROUND(SUMPRODUCT($D$4:$D$111,E$4:E$111),2)</f>
        <v>61.49</v>
      </c>
      <c r="F113" s="67"/>
      <c r="G113" s="67">
        <f>ROUND(SUMPRODUCT($D$4:$D$111,G$4:G$111),2)</f>
        <v>58.99</v>
      </c>
      <c r="H113" s="67"/>
      <c r="I113" s="67">
        <f>ROUND(SUMPRODUCT($D$4:$D$111,I$4:I$111),2)</f>
        <v>65.33</v>
      </c>
      <c r="J113" s="67"/>
      <c r="K113" s="56"/>
    </row>
    <row r="114" spans="1:11" x14ac:dyDescent="0.15">
      <c r="A114" s="58"/>
      <c r="B114" s="59"/>
      <c r="C114" s="60"/>
      <c r="D114" s="58"/>
      <c r="E114" s="57"/>
      <c r="F114" s="57"/>
      <c r="G114" s="57"/>
      <c r="H114" s="57"/>
      <c r="I114" s="57"/>
      <c r="J114" s="189"/>
      <c r="K114" s="48"/>
    </row>
    <row r="115" spans="1:11" x14ac:dyDescent="0.15">
      <c r="A115" s="44"/>
      <c r="B115" s="43"/>
      <c r="C115" s="45"/>
      <c r="D115" s="44"/>
      <c r="J115" s="190"/>
      <c r="K115" s="48"/>
    </row>
    <row r="116" spans="1:11" ht="15" x14ac:dyDescent="0.2">
      <c r="A116" s="44"/>
      <c r="B116" s="47"/>
      <c r="C116" s="45"/>
      <c r="D116" s="44"/>
      <c r="J116" s="190"/>
      <c r="K116" s="48"/>
    </row>
    <row r="117" spans="1:11" x14ac:dyDescent="0.15">
      <c r="J117" s="190"/>
      <c r="K117" s="48"/>
    </row>
    <row r="118" spans="1:11" x14ac:dyDescent="0.15">
      <c r="J118" s="190"/>
      <c r="K118" s="48"/>
    </row>
    <row r="119" spans="1:11" x14ac:dyDescent="0.15">
      <c r="A119" s="68"/>
      <c r="B119" s="69"/>
      <c r="C119" s="70"/>
      <c r="D119" s="68"/>
      <c r="E119" s="83"/>
      <c r="F119" s="83"/>
      <c r="G119" s="83"/>
      <c r="H119" s="83"/>
      <c r="I119" s="83"/>
      <c r="J119" s="191"/>
      <c r="K119" s="48"/>
    </row>
    <row r="120" spans="1:11" ht="15" x14ac:dyDescent="0.15">
      <c r="A120" s="74" t="s">
        <v>96</v>
      </c>
      <c r="B120" s="75"/>
      <c r="C120" s="76"/>
      <c r="D120" s="77"/>
      <c r="E120" s="53" t="s">
        <v>56</v>
      </c>
      <c r="F120" s="86" t="s">
        <v>566</v>
      </c>
      <c r="G120" s="53" t="s">
        <v>56</v>
      </c>
      <c r="H120" s="90" t="s">
        <v>567</v>
      </c>
      <c r="I120" s="53" t="s">
        <v>56</v>
      </c>
      <c r="J120" s="89" t="s">
        <v>331</v>
      </c>
    </row>
    <row r="121" spans="1:11" x14ac:dyDescent="0.15">
      <c r="A121" s="78" t="s">
        <v>3</v>
      </c>
      <c r="B121" s="75"/>
      <c r="C121" s="76"/>
      <c r="D121" s="77"/>
      <c r="E121" s="85">
        <f>SUMPRODUCT($D$4:$D$18,E4:E18)</f>
        <v>2</v>
      </c>
      <c r="F121" s="87"/>
      <c r="G121" s="84">
        <f>SUMPRODUCT($D$4:$D$18,G4:G18)</f>
        <v>2</v>
      </c>
      <c r="H121" s="87"/>
      <c r="I121" s="84">
        <v>2</v>
      </c>
      <c r="J121" s="93"/>
    </row>
    <row r="122" spans="1:11" x14ac:dyDescent="0.15">
      <c r="A122" s="79" t="s">
        <v>9</v>
      </c>
      <c r="B122" s="80"/>
      <c r="C122" s="81"/>
      <c r="D122" s="82"/>
      <c r="E122" s="84">
        <f>SUMPRODUCT($D$19:$D$39,E19:E39)</f>
        <v>8.572000000000001</v>
      </c>
      <c r="F122" s="88"/>
      <c r="G122" s="84">
        <f>SUMPRODUCT($D$19:$D$39,G19:G39)</f>
        <v>8.572000000000001</v>
      </c>
      <c r="H122" s="88"/>
      <c r="I122" s="84">
        <v>11.25</v>
      </c>
      <c r="J122" s="94"/>
      <c r="K122" s="48"/>
    </row>
    <row r="123" spans="1:11" x14ac:dyDescent="0.15">
      <c r="A123" s="79" t="s">
        <v>18</v>
      </c>
      <c r="B123" s="80"/>
      <c r="C123" s="81"/>
      <c r="D123" s="82"/>
      <c r="E123" s="84">
        <f>SUMPRODUCT($D$40:$D$48,E40:E48)</f>
        <v>6.6659999999999995</v>
      </c>
      <c r="F123" s="88"/>
      <c r="G123" s="84">
        <f>SUMPRODUCT($D$40:$D$48,G40:G48)</f>
        <v>6.6659999999999995</v>
      </c>
      <c r="H123" s="88"/>
      <c r="I123" s="84">
        <v>8.3333333333333339</v>
      </c>
      <c r="J123" s="94"/>
      <c r="K123" s="48"/>
    </row>
    <row r="124" spans="1:11" x14ac:dyDescent="0.15">
      <c r="A124" s="79" t="s">
        <v>421</v>
      </c>
      <c r="B124" s="80"/>
      <c r="C124" s="81"/>
      <c r="D124" s="82"/>
      <c r="E124" s="84">
        <f>SUMPRODUCT($D$49:$D$60,E49:E60)</f>
        <v>5</v>
      </c>
      <c r="F124" s="88"/>
      <c r="G124" s="84">
        <f>SUMPRODUCT($D$49:$D$60,G49:G60)</f>
        <v>5</v>
      </c>
      <c r="H124" s="88"/>
      <c r="I124" s="84">
        <v>5</v>
      </c>
      <c r="J124" s="94"/>
      <c r="K124" s="48"/>
    </row>
    <row r="125" spans="1:11" x14ac:dyDescent="0.15">
      <c r="A125" s="79" t="s">
        <v>323</v>
      </c>
      <c r="B125" s="80"/>
      <c r="C125" s="81"/>
      <c r="D125" s="82"/>
      <c r="E125" s="84">
        <f>SUMPRODUCT($D$61:$D$72,E61:E72)</f>
        <v>3.75</v>
      </c>
      <c r="F125" s="88"/>
      <c r="G125" s="84">
        <f>SUMPRODUCT($D$61:$D$72,G61:G72)</f>
        <v>3.75</v>
      </c>
      <c r="H125" s="88"/>
      <c r="I125" s="84">
        <v>2.5</v>
      </c>
      <c r="J125" s="94"/>
      <c r="K125" s="48"/>
    </row>
    <row r="126" spans="1:11" x14ac:dyDescent="0.15">
      <c r="A126" s="79" t="s">
        <v>33</v>
      </c>
      <c r="B126" s="80"/>
      <c r="C126" s="81"/>
      <c r="D126" s="82"/>
      <c r="E126" s="84">
        <f>SUMPRODUCT($D$73:$D$78,E73:E78)</f>
        <v>10</v>
      </c>
      <c r="F126" s="88"/>
      <c r="G126" s="84">
        <f>SUMPRODUCT($D$73:$D$78,G73:G78)</f>
        <v>7.5</v>
      </c>
      <c r="H126" s="88"/>
      <c r="I126" s="84">
        <v>7.5</v>
      </c>
      <c r="J126" s="94"/>
      <c r="K126" s="48"/>
    </row>
    <row r="127" spans="1:11" x14ac:dyDescent="0.15">
      <c r="A127" s="79" t="s">
        <v>37</v>
      </c>
      <c r="B127" s="80"/>
      <c r="C127" s="81"/>
      <c r="D127" s="82"/>
      <c r="E127" s="84">
        <f>SUMPRODUCT($D$79:$D$87,E79:E87)</f>
        <v>8</v>
      </c>
      <c r="F127" s="88"/>
      <c r="G127" s="84">
        <f>SUMPRODUCT($D$79:$D$87,G79:G87)</f>
        <v>8</v>
      </c>
      <c r="H127" s="88"/>
      <c r="I127" s="84">
        <v>10</v>
      </c>
      <c r="J127" s="94"/>
      <c r="K127" s="48"/>
    </row>
    <row r="128" spans="1:11" x14ac:dyDescent="0.15">
      <c r="A128" s="79" t="s">
        <v>41</v>
      </c>
      <c r="B128" s="80"/>
      <c r="C128" s="81"/>
      <c r="D128" s="82"/>
      <c r="E128" s="84">
        <f>SUMPRODUCT($D$88:$D$99,E88:E99)</f>
        <v>7.5</v>
      </c>
      <c r="F128" s="88"/>
      <c r="G128" s="84">
        <f>SUMPRODUCT($D$88:$D$99,G88:G99)</f>
        <v>7.5</v>
      </c>
      <c r="H128" s="88"/>
      <c r="I128" s="84">
        <v>6.25</v>
      </c>
      <c r="J128" s="94"/>
      <c r="K128" s="48"/>
    </row>
    <row r="129" spans="1:11" x14ac:dyDescent="0.15">
      <c r="A129" s="79" t="s">
        <v>47</v>
      </c>
      <c r="B129" s="80"/>
      <c r="C129" s="81"/>
      <c r="D129" s="82"/>
      <c r="E129" s="84">
        <f>SUMPRODUCT($D$100:$D$105,E100:E105)</f>
        <v>7.5</v>
      </c>
      <c r="F129" s="88"/>
      <c r="G129" s="84">
        <f>SUMPRODUCT($D$100:$D$105,G100:G105)</f>
        <v>7.5</v>
      </c>
      <c r="H129" s="88"/>
      <c r="I129" s="84">
        <v>7.5</v>
      </c>
      <c r="J129" s="94"/>
      <c r="K129" s="48"/>
    </row>
    <row r="130" spans="1:11" x14ac:dyDescent="0.15">
      <c r="A130" s="79" t="s">
        <v>50</v>
      </c>
      <c r="B130" s="80"/>
      <c r="C130" s="81"/>
      <c r="D130" s="82"/>
      <c r="E130" s="84">
        <f>SUMPRODUCT($D$106:$D$111,E106:E111)</f>
        <v>2.5</v>
      </c>
      <c r="F130" s="91"/>
      <c r="G130" s="84">
        <f>SUMPRODUCT($D$106:$D$111,G106:G111)</f>
        <v>2.5</v>
      </c>
      <c r="H130" s="92"/>
      <c r="I130" s="84">
        <v>2.5</v>
      </c>
      <c r="J130" s="95"/>
      <c r="K130" s="48"/>
    </row>
    <row r="131" spans="1:11" x14ac:dyDescent="0.15">
      <c r="A131" s="71"/>
      <c r="B131" s="72"/>
      <c r="C131" s="73"/>
      <c r="D131" s="71"/>
      <c r="E131" s="57"/>
      <c r="F131" s="57"/>
      <c r="G131" s="57"/>
      <c r="H131" s="57"/>
      <c r="I131" s="57"/>
      <c r="J131" s="57"/>
      <c r="K131" s="48"/>
    </row>
    <row r="132" spans="1:11" x14ac:dyDescent="0.15">
      <c r="K132" s="48"/>
    </row>
  </sheetData>
  <sheetProtection algorithmName="SHA-512" hashValue="qQKxE7vLN7g0+r2HyQ7jlvLCYiwiGRt/2NKlknIke1XdX+T1grqZVfAnqrMefE/g9XUmM6KGSwuHjCoDuwU7IQ==" saltValue="0U4DZ3ZhEe7Ko1AKj22qbg==" spinCount="100000" sheet="1" objects="1" scenarios="1"/>
  <mergeCells count="308">
    <mergeCell ref="F4:F6"/>
    <mergeCell ref="G4:G6"/>
    <mergeCell ref="H4:H6"/>
    <mergeCell ref="A4:A18"/>
    <mergeCell ref="B4:B6"/>
    <mergeCell ref="C4:C18"/>
    <mergeCell ref="D4:D6"/>
    <mergeCell ref="E4:E6"/>
    <mergeCell ref="B10:B12"/>
    <mergeCell ref="D10:D12"/>
    <mergeCell ref="E10:E12"/>
    <mergeCell ref="F10:F12"/>
    <mergeCell ref="G10:G12"/>
    <mergeCell ref="H10:H12"/>
    <mergeCell ref="B7:B9"/>
    <mergeCell ref="D7:D9"/>
    <mergeCell ref="E7:E9"/>
    <mergeCell ref="F7:F9"/>
    <mergeCell ref="G7:G9"/>
    <mergeCell ref="H7:H9"/>
    <mergeCell ref="B16:B18"/>
    <mergeCell ref="D16:D18"/>
    <mergeCell ref="E16:E18"/>
    <mergeCell ref="F16:F18"/>
    <mergeCell ref="G16:G18"/>
    <mergeCell ref="H16:H18"/>
    <mergeCell ref="B13:B15"/>
    <mergeCell ref="D13:D15"/>
    <mergeCell ref="E13:E15"/>
    <mergeCell ref="F13:F15"/>
    <mergeCell ref="G13:G15"/>
    <mergeCell ref="H13:H15"/>
    <mergeCell ref="B22:B24"/>
    <mergeCell ref="D22:D24"/>
    <mergeCell ref="E22:E24"/>
    <mergeCell ref="F22:F24"/>
    <mergeCell ref="G22:G24"/>
    <mergeCell ref="H22:H24"/>
    <mergeCell ref="A19:A39"/>
    <mergeCell ref="B19:B21"/>
    <mergeCell ref="C19:C39"/>
    <mergeCell ref="D19:D21"/>
    <mergeCell ref="E19:E21"/>
    <mergeCell ref="F19:F21"/>
    <mergeCell ref="G19:G21"/>
    <mergeCell ref="H19:H21"/>
    <mergeCell ref="B28:B30"/>
    <mergeCell ref="D28:D30"/>
    <mergeCell ref="E28:E30"/>
    <mergeCell ref="F28:F30"/>
    <mergeCell ref="G28:G30"/>
    <mergeCell ref="H28:H30"/>
    <mergeCell ref="B25:B27"/>
    <mergeCell ref="D25:D27"/>
    <mergeCell ref="E25:E27"/>
    <mergeCell ref="F25:F27"/>
    <mergeCell ref="G25:G27"/>
    <mergeCell ref="H25:H27"/>
    <mergeCell ref="B31:B33"/>
    <mergeCell ref="D31:D33"/>
    <mergeCell ref="E31:E33"/>
    <mergeCell ref="F31:F33"/>
    <mergeCell ref="G31:G33"/>
    <mergeCell ref="H31:H33"/>
    <mergeCell ref="B37:B39"/>
    <mergeCell ref="D37:D39"/>
    <mergeCell ref="E37:E39"/>
    <mergeCell ref="F37:F39"/>
    <mergeCell ref="G37:G39"/>
    <mergeCell ref="H37:H39"/>
    <mergeCell ref="B34:B36"/>
    <mergeCell ref="D34:D36"/>
    <mergeCell ref="E34:E36"/>
    <mergeCell ref="F34:F36"/>
    <mergeCell ref="G34:G36"/>
    <mergeCell ref="H34:H36"/>
    <mergeCell ref="F40:F42"/>
    <mergeCell ref="G40:G42"/>
    <mergeCell ref="H40:H42"/>
    <mergeCell ref="A40:A48"/>
    <mergeCell ref="B40:B42"/>
    <mergeCell ref="C40:C48"/>
    <mergeCell ref="D40:D42"/>
    <mergeCell ref="E40:E42"/>
    <mergeCell ref="B46:B48"/>
    <mergeCell ref="D46:D48"/>
    <mergeCell ref="E46:E48"/>
    <mergeCell ref="F46:F48"/>
    <mergeCell ref="G46:G48"/>
    <mergeCell ref="H46:H48"/>
    <mergeCell ref="B43:B45"/>
    <mergeCell ref="D43:D45"/>
    <mergeCell ref="E43:E45"/>
    <mergeCell ref="F43:F45"/>
    <mergeCell ref="G43:G45"/>
    <mergeCell ref="H43:H45"/>
    <mergeCell ref="B49:B51"/>
    <mergeCell ref="D49:D51"/>
    <mergeCell ref="E49:E51"/>
    <mergeCell ref="F49:F51"/>
    <mergeCell ref="G49:G51"/>
    <mergeCell ref="H49:H51"/>
    <mergeCell ref="B55:B57"/>
    <mergeCell ref="D55:D57"/>
    <mergeCell ref="E55:E57"/>
    <mergeCell ref="F55:F57"/>
    <mergeCell ref="G55:G57"/>
    <mergeCell ref="H55:H57"/>
    <mergeCell ref="B52:B54"/>
    <mergeCell ref="D52:D54"/>
    <mergeCell ref="E52:E54"/>
    <mergeCell ref="F52:F54"/>
    <mergeCell ref="G52:G54"/>
    <mergeCell ref="H52:H54"/>
    <mergeCell ref="H64:H66"/>
    <mergeCell ref="G61:G63"/>
    <mergeCell ref="H61:H63"/>
    <mergeCell ref="A61:A72"/>
    <mergeCell ref="B61:B63"/>
    <mergeCell ref="C61:C72"/>
    <mergeCell ref="D61:D63"/>
    <mergeCell ref="E61:E63"/>
    <mergeCell ref="F61:F63"/>
    <mergeCell ref="F70:F72"/>
    <mergeCell ref="G70:G72"/>
    <mergeCell ref="H70:H72"/>
    <mergeCell ref="B67:B69"/>
    <mergeCell ref="D67:D69"/>
    <mergeCell ref="E67:E69"/>
    <mergeCell ref="F67:F69"/>
    <mergeCell ref="G67:G69"/>
    <mergeCell ref="H67:H69"/>
    <mergeCell ref="B64:B66"/>
    <mergeCell ref="D64:D66"/>
    <mergeCell ref="E64:E66"/>
    <mergeCell ref="F64:F66"/>
    <mergeCell ref="G64:G66"/>
    <mergeCell ref="A73:A78"/>
    <mergeCell ref="B73:B75"/>
    <mergeCell ref="C73:C78"/>
    <mergeCell ref="D73:D75"/>
    <mergeCell ref="E73:E75"/>
    <mergeCell ref="B70:B72"/>
    <mergeCell ref="D70:D72"/>
    <mergeCell ref="E70:E72"/>
    <mergeCell ref="B76:B78"/>
    <mergeCell ref="D76:D78"/>
    <mergeCell ref="E76:E78"/>
    <mergeCell ref="F76:F78"/>
    <mergeCell ref="G76:G78"/>
    <mergeCell ref="H76:H78"/>
    <mergeCell ref="F73:F75"/>
    <mergeCell ref="G73:G75"/>
    <mergeCell ref="H73:H75"/>
    <mergeCell ref="F85:F87"/>
    <mergeCell ref="G85:G87"/>
    <mergeCell ref="H85:H87"/>
    <mergeCell ref="F82:F84"/>
    <mergeCell ref="G82:G84"/>
    <mergeCell ref="H82:H84"/>
    <mergeCell ref="C79:C87"/>
    <mergeCell ref="D79:D81"/>
    <mergeCell ref="E79:E81"/>
    <mergeCell ref="F79:F81"/>
    <mergeCell ref="G79:G81"/>
    <mergeCell ref="H79:H81"/>
    <mergeCell ref="A88:A99"/>
    <mergeCell ref="B88:B90"/>
    <mergeCell ref="C88:C99"/>
    <mergeCell ref="D88:D90"/>
    <mergeCell ref="E88:E90"/>
    <mergeCell ref="B85:B87"/>
    <mergeCell ref="D85:D87"/>
    <mergeCell ref="E85:E87"/>
    <mergeCell ref="A79:A87"/>
    <mergeCell ref="B79:B81"/>
    <mergeCell ref="B91:B93"/>
    <mergeCell ref="D91:D93"/>
    <mergeCell ref="E91:E93"/>
    <mergeCell ref="B82:B84"/>
    <mergeCell ref="D82:D84"/>
    <mergeCell ref="E82:E84"/>
    <mergeCell ref="F91:F93"/>
    <mergeCell ref="G91:G93"/>
    <mergeCell ref="H91:H93"/>
    <mergeCell ref="F88:F90"/>
    <mergeCell ref="G88:G90"/>
    <mergeCell ref="H88:H90"/>
    <mergeCell ref="B97:B99"/>
    <mergeCell ref="D97:D99"/>
    <mergeCell ref="E97:E99"/>
    <mergeCell ref="F97:F99"/>
    <mergeCell ref="G97:G99"/>
    <mergeCell ref="H97:H99"/>
    <mergeCell ref="B94:B96"/>
    <mergeCell ref="D94:D96"/>
    <mergeCell ref="E94:E96"/>
    <mergeCell ref="F94:F96"/>
    <mergeCell ref="G94:G96"/>
    <mergeCell ref="H94:H96"/>
    <mergeCell ref="C100:C105"/>
    <mergeCell ref="D100:D102"/>
    <mergeCell ref="E100:E102"/>
    <mergeCell ref="F100:F102"/>
    <mergeCell ref="G100:G102"/>
    <mergeCell ref="H100:H102"/>
    <mergeCell ref="B103:B105"/>
    <mergeCell ref="D103:D105"/>
    <mergeCell ref="E103:E105"/>
    <mergeCell ref="F103:F105"/>
    <mergeCell ref="G103:G105"/>
    <mergeCell ref="H103:H105"/>
    <mergeCell ref="B58:B60"/>
    <mergeCell ref="D58:D60"/>
    <mergeCell ref="E58:E60"/>
    <mergeCell ref="F58:F60"/>
    <mergeCell ref="G58:G60"/>
    <mergeCell ref="H58:H60"/>
    <mergeCell ref="A49:A60"/>
    <mergeCell ref="C49:C60"/>
    <mergeCell ref="F109:F111"/>
    <mergeCell ref="G109:G111"/>
    <mergeCell ref="H109:H111"/>
    <mergeCell ref="F106:F108"/>
    <mergeCell ref="G106:G108"/>
    <mergeCell ref="H106:H108"/>
    <mergeCell ref="A106:A111"/>
    <mergeCell ref="B106:B108"/>
    <mergeCell ref="C106:C111"/>
    <mergeCell ref="D106:D108"/>
    <mergeCell ref="E106:E108"/>
    <mergeCell ref="B109:B111"/>
    <mergeCell ref="D109:D111"/>
    <mergeCell ref="E109:E111"/>
    <mergeCell ref="A100:A105"/>
    <mergeCell ref="B100:B102"/>
    <mergeCell ref="I4:I6"/>
    <mergeCell ref="I7:I9"/>
    <mergeCell ref="I10:I12"/>
    <mergeCell ref="I13:I15"/>
    <mergeCell ref="I16:I18"/>
    <mergeCell ref="I19:I21"/>
    <mergeCell ref="I22:I24"/>
    <mergeCell ref="I25:I27"/>
    <mergeCell ref="I28:I30"/>
    <mergeCell ref="I31:I33"/>
    <mergeCell ref="I34:I36"/>
    <mergeCell ref="I37:I39"/>
    <mergeCell ref="I40:I42"/>
    <mergeCell ref="I43:I45"/>
    <mergeCell ref="I46:I48"/>
    <mergeCell ref="I49:I51"/>
    <mergeCell ref="I52:I54"/>
    <mergeCell ref="I55:I57"/>
    <mergeCell ref="I58:I60"/>
    <mergeCell ref="I61:I63"/>
    <mergeCell ref="I64:I66"/>
    <mergeCell ref="I67:I69"/>
    <mergeCell ref="I70:I72"/>
    <mergeCell ref="I73:I75"/>
    <mergeCell ref="I76:I78"/>
    <mergeCell ref="I79:I81"/>
    <mergeCell ref="I82:I84"/>
    <mergeCell ref="I85:I87"/>
    <mergeCell ref="I88:I90"/>
    <mergeCell ref="I91:I93"/>
    <mergeCell ref="I94:I96"/>
    <mergeCell ref="I97:I99"/>
    <mergeCell ref="I100:I102"/>
    <mergeCell ref="I103:I105"/>
    <mergeCell ref="I106:I108"/>
    <mergeCell ref="I109:I111"/>
    <mergeCell ref="J4:J6"/>
    <mergeCell ref="J7:J9"/>
    <mergeCell ref="J10:J12"/>
    <mergeCell ref="J13:J15"/>
    <mergeCell ref="J16:J18"/>
    <mergeCell ref="J19:J21"/>
    <mergeCell ref="J22:J24"/>
    <mergeCell ref="J25:J27"/>
    <mergeCell ref="J28:J30"/>
    <mergeCell ref="J31:J33"/>
    <mergeCell ref="J34:J36"/>
    <mergeCell ref="J37:J39"/>
    <mergeCell ref="J40:J42"/>
    <mergeCell ref="J43:J45"/>
    <mergeCell ref="J46:J48"/>
    <mergeCell ref="J49:J51"/>
    <mergeCell ref="J52:J54"/>
    <mergeCell ref="J55:J57"/>
    <mergeCell ref="J58:J60"/>
    <mergeCell ref="J61:J63"/>
    <mergeCell ref="J64:J66"/>
    <mergeCell ref="J67:J69"/>
    <mergeCell ref="J70:J72"/>
    <mergeCell ref="J73:J75"/>
    <mergeCell ref="J76:J78"/>
    <mergeCell ref="J79:J81"/>
    <mergeCell ref="J82:J84"/>
    <mergeCell ref="J85:J87"/>
    <mergeCell ref="J88:J90"/>
    <mergeCell ref="J91:J93"/>
    <mergeCell ref="J94:J96"/>
    <mergeCell ref="J97:J99"/>
    <mergeCell ref="J100:J102"/>
    <mergeCell ref="J103:J105"/>
    <mergeCell ref="J106:J108"/>
    <mergeCell ref="J109:J111"/>
  </mergeCells>
  <conditionalFormatting sqref="E121:E130 G121:G130">
    <cfRule type="colorScale" priority="2">
      <colorScale>
        <cfvo type="min"/>
        <cfvo type="percentile" val="50"/>
        <cfvo type="max"/>
        <color rgb="FFF8696B"/>
        <color rgb="FFFFEB84"/>
        <color rgb="FF63BE7B"/>
      </colorScale>
    </cfRule>
  </conditionalFormatting>
  <conditionalFormatting sqref="I121:I130">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pageSetup paperSize="8" scale="53" orientation="portrait" r:id="rId1"/>
  <rowBreaks count="1" manualBreakCount="1">
    <brk id="60" max="10" man="1"/>
  </rowBreaks>
  <colBreaks count="1" manualBreakCount="1">
    <brk id="6" max="129" man="1"/>
  </colBreaks>
  <ignoredErrors>
    <ignoredError sqref="E123 E125:E130 G123:G130 C106 C100 C88 C79 C73 C61 C49 C40 C19 C4"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8"/>
  <sheetViews>
    <sheetView zoomScaleNormal="100" workbookViewId="0">
      <selection activeCell="C1" sqref="C1"/>
    </sheetView>
  </sheetViews>
  <sheetFormatPr baseColWidth="10" defaultColWidth="11" defaultRowHeight="14" x14ac:dyDescent="0.15"/>
  <cols>
    <col min="1" max="1" width="18.1640625" customWidth="1"/>
    <col min="2" max="2" width="38.1640625" customWidth="1"/>
    <col min="3" max="3" width="14" customWidth="1"/>
    <col min="4" max="4" width="7" bestFit="1" customWidth="1"/>
    <col min="5" max="5" width="14" customWidth="1"/>
    <col min="6" max="6" width="36.83203125" customWidth="1"/>
    <col min="7" max="7" width="13.5" customWidth="1"/>
    <col min="8" max="8" width="38.83203125" customWidth="1"/>
    <col min="9" max="9" width="13.5" customWidth="1"/>
    <col min="10" max="10" width="42" customWidth="1"/>
    <col min="11" max="11" width="13.6640625" customWidth="1"/>
    <col min="12" max="12" width="42" customWidth="1"/>
  </cols>
  <sheetData>
    <row r="1" spans="1:12" ht="30" x14ac:dyDescent="0.15">
      <c r="A1" s="99" t="s">
        <v>341</v>
      </c>
      <c r="B1" s="100"/>
      <c r="C1" s="101"/>
      <c r="D1" s="102"/>
      <c r="E1" s="103" t="s">
        <v>56</v>
      </c>
      <c r="F1" s="104" t="s">
        <v>342</v>
      </c>
      <c r="G1" s="103" t="s">
        <v>56</v>
      </c>
      <c r="H1" s="104" t="s">
        <v>599</v>
      </c>
      <c r="I1" s="103" t="s">
        <v>56</v>
      </c>
      <c r="J1" s="104" t="s">
        <v>343</v>
      </c>
      <c r="K1" s="103" t="s">
        <v>56</v>
      </c>
      <c r="L1" s="104" t="s">
        <v>344</v>
      </c>
    </row>
    <row r="2" spans="1:12" ht="30" x14ac:dyDescent="0.15">
      <c r="A2" s="105" t="s">
        <v>0</v>
      </c>
      <c r="B2" s="106">
        <v>44910</v>
      </c>
      <c r="C2" s="107"/>
      <c r="D2" s="108"/>
      <c r="E2" s="55" t="s">
        <v>57</v>
      </c>
      <c r="F2" s="104" t="s">
        <v>568</v>
      </c>
      <c r="G2" s="55" t="s">
        <v>57</v>
      </c>
      <c r="H2" s="104" t="s">
        <v>569</v>
      </c>
      <c r="I2" s="55" t="s">
        <v>57</v>
      </c>
      <c r="J2" s="104" t="s">
        <v>570</v>
      </c>
      <c r="K2" s="55" t="s">
        <v>57</v>
      </c>
      <c r="L2" s="104" t="s">
        <v>97</v>
      </c>
    </row>
    <row r="3" spans="1:12" ht="30" customHeight="1" thickBot="1" x14ac:dyDescent="0.2">
      <c r="A3" s="52"/>
      <c r="B3" s="52"/>
      <c r="C3" s="163"/>
      <c r="D3" s="52"/>
      <c r="E3" s="98" t="s">
        <v>2</v>
      </c>
      <c r="F3" s="98" t="s">
        <v>1</v>
      </c>
      <c r="G3" s="98" t="s">
        <v>2</v>
      </c>
      <c r="H3" s="98" t="s">
        <v>1</v>
      </c>
      <c r="I3" s="98" t="s">
        <v>2</v>
      </c>
      <c r="J3" s="98" t="s">
        <v>1</v>
      </c>
      <c r="K3" s="98" t="s">
        <v>2</v>
      </c>
      <c r="L3" s="98" t="s">
        <v>1</v>
      </c>
    </row>
    <row r="4" spans="1:12" ht="33" customHeight="1" x14ac:dyDescent="0.15">
      <c r="A4" s="197" t="s">
        <v>3</v>
      </c>
      <c r="B4" s="207" t="s">
        <v>4</v>
      </c>
      <c r="C4" s="208">
        <f>SUM(D4:D18)</f>
        <v>0.1</v>
      </c>
      <c r="D4" s="203">
        <v>0.02</v>
      </c>
      <c r="E4" s="209" t="s">
        <v>58</v>
      </c>
      <c r="F4" s="209" t="s">
        <v>98</v>
      </c>
      <c r="G4" s="209" t="s">
        <v>58</v>
      </c>
      <c r="H4" s="209" t="s">
        <v>98</v>
      </c>
      <c r="I4" s="209" t="s">
        <v>58</v>
      </c>
      <c r="J4" s="209" t="s">
        <v>98</v>
      </c>
      <c r="K4" s="209" t="s">
        <v>58</v>
      </c>
      <c r="L4" s="209" t="s">
        <v>98</v>
      </c>
    </row>
    <row r="5" spans="1:12" x14ac:dyDescent="0.15">
      <c r="A5" s="197"/>
      <c r="B5" s="207"/>
      <c r="C5" s="208"/>
      <c r="D5" s="195"/>
      <c r="E5" s="192"/>
      <c r="F5" s="192"/>
      <c r="G5" s="192"/>
      <c r="H5" s="192"/>
      <c r="I5" s="192"/>
      <c r="J5" s="192"/>
      <c r="K5" s="192"/>
      <c r="L5" s="192"/>
    </row>
    <row r="6" spans="1:12" ht="14.25" customHeight="1" x14ac:dyDescent="0.15">
      <c r="A6" s="197"/>
      <c r="B6" s="207"/>
      <c r="C6" s="208"/>
      <c r="D6" s="201"/>
      <c r="E6" s="192"/>
      <c r="F6" s="192"/>
      <c r="G6" s="192"/>
      <c r="H6" s="192"/>
      <c r="I6" s="192"/>
      <c r="J6" s="192"/>
      <c r="K6" s="192"/>
      <c r="L6" s="192"/>
    </row>
    <row r="7" spans="1:12" x14ac:dyDescent="0.15">
      <c r="A7" s="197"/>
      <c r="B7" s="207" t="s">
        <v>5</v>
      </c>
      <c r="C7" s="208"/>
      <c r="D7" s="194">
        <v>0.02</v>
      </c>
      <c r="E7" s="192" t="s">
        <v>58</v>
      </c>
      <c r="F7" s="192" t="s">
        <v>98</v>
      </c>
      <c r="G7" s="192" t="s">
        <v>58</v>
      </c>
      <c r="H7" s="192" t="s">
        <v>98</v>
      </c>
      <c r="I7" s="192" t="s">
        <v>58</v>
      </c>
      <c r="J7" s="192" t="s">
        <v>98</v>
      </c>
      <c r="K7" s="192" t="s">
        <v>58</v>
      </c>
      <c r="L7" s="192" t="s">
        <v>98</v>
      </c>
    </row>
    <row r="8" spans="1:12" x14ac:dyDescent="0.15">
      <c r="A8" s="197"/>
      <c r="B8" s="207"/>
      <c r="C8" s="208"/>
      <c r="D8" s="195"/>
      <c r="E8" s="192"/>
      <c r="F8" s="192"/>
      <c r="G8" s="192"/>
      <c r="H8" s="192"/>
      <c r="I8" s="192"/>
      <c r="J8" s="192"/>
      <c r="K8" s="192"/>
      <c r="L8" s="192"/>
    </row>
    <row r="9" spans="1:12" ht="14.25" customHeight="1" x14ac:dyDescent="0.15">
      <c r="A9" s="197"/>
      <c r="B9" s="207"/>
      <c r="C9" s="208"/>
      <c r="D9" s="201"/>
      <c r="E9" s="192"/>
      <c r="F9" s="192"/>
      <c r="G9" s="192"/>
      <c r="H9" s="192"/>
      <c r="I9" s="192"/>
      <c r="J9" s="192"/>
      <c r="K9" s="192"/>
      <c r="L9" s="192"/>
    </row>
    <row r="10" spans="1:12" x14ac:dyDescent="0.15">
      <c r="A10" s="197"/>
      <c r="B10" s="199" t="s">
        <v>6</v>
      </c>
      <c r="C10" s="208"/>
      <c r="D10" s="194">
        <v>0.02</v>
      </c>
      <c r="E10" s="192" t="s">
        <v>58</v>
      </c>
      <c r="F10" s="192" t="s">
        <v>98</v>
      </c>
      <c r="G10" s="192" t="s">
        <v>58</v>
      </c>
      <c r="H10" s="192" t="s">
        <v>98</v>
      </c>
      <c r="I10" s="192" t="s">
        <v>58</v>
      </c>
      <c r="J10" s="192" t="s">
        <v>98</v>
      </c>
      <c r="K10" s="192" t="s">
        <v>58</v>
      </c>
      <c r="L10" s="192" t="s">
        <v>98</v>
      </c>
    </row>
    <row r="11" spans="1:12" x14ac:dyDescent="0.15">
      <c r="A11" s="197"/>
      <c r="B11" s="199"/>
      <c r="C11" s="208"/>
      <c r="D11" s="195"/>
      <c r="E11" s="192"/>
      <c r="F11" s="192"/>
      <c r="G11" s="192"/>
      <c r="H11" s="192"/>
      <c r="I11" s="192"/>
      <c r="J11" s="192"/>
      <c r="K11" s="192"/>
      <c r="L11" s="192"/>
    </row>
    <row r="12" spans="1:12" ht="14.25" customHeight="1" x14ac:dyDescent="0.15">
      <c r="A12" s="197"/>
      <c r="B12" s="199"/>
      <c r="C12" s="208"/>
      <c r="D12" s="201"/>
      <c r="E12" s="192"/>
      <c r="F12" s="192"/>
      <c r="G12" s="192"/>
      <c r="H12" s="192"/>
      <c r="I12" s="192"/>
      <c r="J12" s="192"/>
      <c r="K12" s="192"/>
      <c r="L12" s="192"/>
    </row>
    <row r="13" spans="1:12" x14ac:dyDescent="0.15">
      <c r="A13" s="197"/>
      <c r="B13" s="199" t="s">
        <v>7</v>
      </c>
      <c r="C13" s="208"/>
      <c r="D13" s="194">
        <v>0.02</v>
      </c>
      <c r="E13" s="192" t="s">
        <v>58</v>
      </c>
      <c r="F13" s="192" t="s">
        <v>98</v>
      </c>
      <c r="G13" s="192" t="s">
        <v>58</v>
      </c>
      <c r="H13" s="192" t="s">
        <v>98</v>
      </c>
      <c r="I13" s="192" t="s">
        <v>58</v>
      </c>
      <c r="J13" s="192" t="s">
        <v>98</v>
      </c>
      <c r="K13" s="192" t="s">
        <v>58</v>
      </c>
      <c r="L13" s="192" t="s">
        <v>98</v>
      </c>
    </row>
    <row r="14" spans="1:12" x14ac:dyDescent="0.15">
      <c r="A14" s="197"/>
      <c r="B14" s="199"/>
      <c r="C14" s="208"/>
      <c r="D14" s="195"/>
      <c r="E14" s="192"/>
      <c r="F14" s="192"/>
      <c r="G14" s="192"/>
      <c r="H14" s="192"/>
      <c r="I14" s="192"/>
      <c r="J14" s="192"/>
      <c r="K14" s="192"/>
      <c r="L14" s="192"/>
    </row>
    <row r="15" spans="1:12" ht="14.25" customHeight="1" x14ac:dyDescent="0.15">
      <c r="A15" s="197"/>
      <c r="B15" s="199"/>
      <c r="C15" s="208"/>
      <c r="D15" s="201"/>
      <c r="E15" s="192"/>
      <c r="F15" s="192"/>
      <c r="G15" s="192"/>
      <c r="H15" s="192"/>
      <c r="I15" s="192"/>
      <c r="J15" s="192"/>
      <c r="K15" s="192"/>
      <c r="L15" s="192"/>
    </row>
    <row r="16" spans="1:12" x14ac:dyDescent="0.15">
      <c r="A16" s="197"/>
      <c r="B16" s="207" t="s">
        <v>8</v>
      </c>
      <c r="C16" s="208"/>
      <c r="D16" s="195">
        <v>0.02</v>
      </c>
      <c r="E16" s="192" t="s">
        <v>58</v>
      </c>
      <c r="F16" s="192" t="s">
        <v>98</v>
      </c>
      <c r="G16" s="192" t="s">
        <v>58</v>
      </c>
      <c r="H16" s="192" t="s">
        <v>98</v>
      </c>
      <c r="I16" s="192" t="s">
        <v>58</v>
      </c>
      <c r="J16" s="192" t="s">
        <v>98</v>
      </c>
      <c r="K16" s="192" t="s">
        <v>58</v>
      </c>
      <c r="L16" s="192" t="s">
        <v>98</v>
      </c>
    </row>
    <row r="17" spans="1:12" x14ac:dyDescent="0.15">
      <c r="A17" s="197"/>
      <c r="B17" s="207"/>
      <c r="C17" s="208"/>
      <c r="D17" s="195"/>
      <c r="E17" s="192"/>
      <c r="F17" s="192"/>
      <c r="G17" s="192"/>
      <c r="H17" s="192"/>
      <c r="I17" s="192"/>
      <c r="J17" s="192"/>
      <c r="K17" s="192"/>
      <c r="L17" s="192"/>
    </row>
    <row r="18" spans="1:12" ht="14.25" customHeight="1" thickBot="1" x14ac:dyDescent="0.2">
      <c r="A18" s="197"/>
      <c r="B18" s="207"/>
      <c r="C18" s="208"/>
      <c r="D18" s="196"/>
      <c r="E18" s="192"/>
      <c r="F18" s="192"/>
      <c r="G18" s="192"/>
      <c r="H18" s="192"/>
      <c r="I18" s="192"/>
      <c r="J18" s="192"/>
      <c r="K18" s="192"/>
      <c r="L18" s="192"/>
    </row>
    <row r="19" spans="1:12" ht="25" customHeight="1" x14ac:dyDescent="0.15">
      <c r="A19" s="197" t="s">
        <v>9</v>
      </c>
      <c r="B19" s="205" t="s">
        <v>10</v>
      </c>
      <c r="C19" s="198">
        <f>SUM(D19:D39)</f>
        <v>0.15001</v>
      </c>
      <c r="D19" s="203">
        <v>2.1430000000000001E-2</v>
      </c>
      <c r="E19" s="192">
        <v>50</v>
      </c>
      <c r="F19" s="192" t="s">
        <v>99</v>
      </c>
      <c r="G19" s="192">
        <v>50</v>
      </c>
      <c r="H19" s="192" t="s">
        <v>100</v>
      </c>
      <c r="I19" s="192">
        <v>50</v>
      </c>
      <c r="J19" s="192" t="s">
        <v>99</v>
      </c>
      <c r="K19" s="192">
        <v>50</v>
      </c>
      <c r="L19" s="192" t="s">
        <v>99</v>
      </c>
    </row>
    <row r="20" spans="1:12" ht="25" customHeight="1" x14ac:dyDescent="0.15">
      <c r="A20" s="197"/>
      <c r="B20" s="205"/>
      <c r="C20" s="198"/>
      <c r="D20" s="195"/>
      <c r="E20" s="192"/>
      <c r="F20" s="192"/>
      <c r="G20" s="192"/>
      <c r="H20" s="192"/>
      <c r="I20" s="192"/>
      <c r="J20" s="192"/>
      <c r="K20" s="192"/>
      <c r="L20" s="192"/>
    </row>
    <row r="21" spans="1:12" ht="25" customHeight="1" x14ac:dyDescent="0.15">
      <c r="A21" s="197"/>
      <c r="B21" s="205"/>
      <c r="C21" s="198"/>
      <c r="D21" s="201"/>
      <c r="E21" s="192"/>
      <c r="F21" s="192"/>
      <c r="G21" s="192"/>
      <c r="H21" s="192"/>
      <c r="I21" s="192"/>
      <c r="J21" s="192"/>
      <c r="K21" s="192"/>
      <c r="L21" s="192"/>
    </row>
    <row r="22" spans="1:12" ht="20" customHeight="1" x14ac:dyDescent="0.15">
      <c r="A22" s="197"/>
      <c r="B22" s="205" t="s">
        <v>11</v>
      </c>
      <c r="C22" s="198"/>
      <c r="D22" s="194">
        <v>2.1430000000000001E-2</v>
      </c>
      <c r="E22" s="192">
        <v>50</v>
      </c>
      <c r="F22" s="192" t="s">
        <v>101</v>
      </c>
      <c r="G22" s="192">
        <v>100</v>
      </c>
      <c r="H22" s="192" t="s">
        <v>102</v>
      </c>
      <c r="I22" s="192">
        <v>100</v>
      </c>
      <c r="J22" s="192" t="s">
        <v>102</v>
      </c>
      <c r="K22" s="192">
        <v>100</v>
      </c>
      <c r="L22" s="192" t="s">
        <v>103</v>
      </c>
    </row>
    <row r="23" spans="1:12" ht="20" customHeight="1" x14ac:dyDescent="0.15">
      <c r="A23" s="197"/>
      <c r="B23" s="205"/>
      <c r="C23" s="198"/>
      <c r="D23" s="195"/>
      <c r="E23" s="192"/>
      <c r="F23" s="192"/>
      <c r="G23" s="192"/>
      <c r="H23" s="192"/>
      <c r="I23" s="192"/>
      <c r="J23" s="192"/>
      <c r="K23" s="192"/>
      <c r="L23" s="192"/>
    </row>
    <row r="24" spans="1:12" ht="14.25" customHeight="1" x14ac:dyDescent="0.15">
      <c r="A24" s="197"/>
      <c r="B24" s="205"/>
      <c r="C24" s="198"/>
      <c r="D24" s="201"/>
      <c r="E24" s="192"/>
      <c r="F24" s="192"/>
      <c r="G24" s="192"/>
      <c r="H24" s="192"/>
      <c r="I24" s="192"/>
      <c r="J24" s="192"/>
      <c r="K24" s="192"/>
      <c r="L24" s="192"/>
    </row>
    <row r="25" spans="1:12" ht="24" customHeight="1" x14ac:dyDescent="0.15">
      <c r="A25" s="197"/>
      <c r="B25" s="204" t="s">
        <v>12</v>
      </c>
      <c r="C25" s="198"/>
      <c r="D25" s="194">
        <v>2.1430000000000001E-2</v>
      </c>
      <c r="E25" s="192">
        <v>50</v>
      </c>
      <c r="F25" s="192" t="s">
        <v>104</v>
      </c>
      <c r="G25" s="192">
        <v>100</v>
      </c>
      <c r="H25" s="192" t="s">
        <v>105</v>
      </c>
      <c r="I25" s="192">
        <v>50</v>
      </c>
      <c r="J25" s="192" t="s">
        <v>106</v>
      </c>
      <c r="K25" s="192">
        <v>100</v>
      </c>
      <c r="L25" s="192" t="s">
        <v>107</v>
      </c>
    </row>
    <row r="26" spans="1:12" ht="24" customHeight="1" x14ac:dyDescent="0.15">
      <c r="A26" s="197"/>
      <c r="B26" s="204"/>
      <c r="C26" s="198"/>
      <c r="D26" s="195"/>
      <c r="E26" s="192"/>
      <c r="F26" s="192"/>
      <c r="G26" s="192"/>
      <c r="H26" s="192"/>
      <c r="I26" s="192"/>
      <c r="J26" s="192"/>
      <c r="K26" s="192"/>
      <c r="L26" s="192"/>
    </row>
    <row r="27" spans="1:12" ht="24" customHeight="1" x14ac:dyDescent="0.15">
      <c r="A27" s="197"/>
      <c r="B27" s="204"/>
      <c r="C27" s="198"/>
      <c r="D27" s="201"/>
      <c r="E27" s="192"/>
      <c r="F27" s="192"/>
      <c r="G27" s="192"/>
      <c r="H27" s="192"/>
      <c r="I27" s="192"/>
      <c r="J27" s="192"/>
      <c r="K27" s="192"/>
      <c r="L27" s="192"/>
    </row>
    <row r="28" spans="1:12" x14ac:dyDescent="0.15">
      <c r="A28" s="197"/>
      <c r="B28" s="204" t="s">
        <v>13</v>
      </c>
      <c r="C28" s="198"/>
      <c r="D28" s="194">
        <v>2.1430000000000001E-2</v>
      </c>
      <c r="E28" s="192" t="s">
        <v>58</v>
      </c>
      <c r="F28" s="192" t="s">
        <v>64</v>
      </c>
      <c r="G28" s="192" t="s">
        <v>58</v>
      </c>
      <c r="H28" s="192" t="s">
        <v>64</v>
      </c>
      <c r="I28" s="192" t="s">
        <v>58</v>
      </c>
      <c r="J28" s="192" t="s">
        <v>64</v>
      </c>
      <c r="K28" s="192" t="s">
        <v>58</v>
      </c>
      <c r="L28" s="192" t="s">
        <v>64</v>
      </c>
    </row>
    <row r="29" spans="1:12" x14ac:dyDescent="0.15">
      <c r="A29" s="197"/>
      <c r="B29" s="204"/>
      <c r="C29" s="198"/>
      <c r="D29" s="195"/>
      <c r="E29" s="192"/>
      <c r="F29" s="192"/>
      <c r="G29" s="192"/>
      <c r="H29" s="192"/>
      <c r="I29" s="192"/>
      <c r="J29" s="192"/>
      <c r="K29" s="192"/>
      <c r="L29" s="192"/>
    </row>
    <row r="30" spans="1:12" ht="14.25" customHeight="1" x14ac:dyDescent="0.15">
      <c r="A30" s="197"/>
      <c r="B30" s="204"/>
      <c r="C30" s="198"/>
      <c r="D30" s="201"/>
      <c r="E30" s="192"/>
      <c r="F30" s="192"/>
      <c r="G30" s="192"/>
      <c r="H30" s="192"/>
      <c r="I30" s="192"/>
      <c r="J30" s="192"/>
      <c r="K30" s="192"/>
      <c r="L30" s="192"/>
    </row>
    <row r="31" spans="1:12" x14ac:dyDescent="0.15">
      <c r="A31" s="197"/>
      <c r="B31" s="204" t="s">
        <v>14</v>
      </c>
      <c r="C31" s="198"/>
      <c r="D31" s="194">
        <v>2.1430000000000001E-2</v>
      </c>
      <c r="E31" s="192">
        <v>100</v>
      </c>
      <c r="F31" s="192" t="s">
        <v>15</v>
      </c>
      <c r="G31" s="192">
        <v>100</v>
      </c>
      <c r="H31" s="192" t="s">
        <v>15</v>
      </c>
      <c r="I31" s="192">
        <v>100</v>
      </c>
      <c r="J31" s="192" t="s">
        <v>15</v>
      </c>
      <c r="K31" s="192">
        <v>100</v>
      </c>
      <c r="L31" s="192" t="s">
        <v>351</v>
      </c>
    </row>
    <row r="32" spans="1:12" x14ac:dyDescent="0.15">
      <c r="A32" s="197"/>
      <c r="B32" s="204"/>
      <c r="C32" s="198"/>
      <c r="D32" s="195"/>
      <c r="E32" s="192"/>
      <c r="F32" s="192"/>
      <c r="G32" s="192"/>
      <c r="H32" s="192"/>
      <c r="I32" s="192"/>
      <c r="J32" s="192"/>
      <c r="K32" s="192"/>
      <c r="L32" s="192"/>
    </row>
    <row r="33" spans="1:12" ht="14.25" customHeight="1" x14ac:dyDescent="0.15">
      <c r="A33" s="197"/>
      <c r="B33" s="204"/>
      <c r="C33" s="198"/>
      <c r="D33" s="201"/>
      <c r="E33" s="192"/>
      <c r="F33" s="192"/>
      <c r="G33" s="192"/>
      <c r="H33" s="192"/>
      <c r="I33" s="192"/>
      <c r="J33" s="192"/>
      <c r="K33" s="192"/>
      <c r="L33" s="192"/>
    </row>
    <row r="34" spans="1:12" ht="27" customHeight="1" x14ac:dyDescent="0.15">
      <c r="A34" s="197"/>
      <c r="B34" s="204" t="s">
        <v>16</v>
      </c>
      <c r="C34" s="198"/>
      <c r="D34" s="195">
        <v>2.1430000000000001E-2</v>
      </c>
      <c r="E34" s="192">
        <v>0</v>
      </c>
      <c r="F34" s="192" t="s">
        <v>108</v>
      </c>
      <c r="G34" s="192">
        <v>50</v>
      </c>
      <c r="H34" s="192" t="s">
        <v>109</v>
      </c>
      <c r="I34" s="192">
        <v>50</v>
      </c>
      <c r="J34" s="192" t="s">
        <v>109</v>
      </c>
      <c r="K34" s="192">
        <v>50</v>
      </c>
      <c r="L34" s="192" t="s">
        <v>352</v>
      </c>
    </row>
    <row r="35" spans="1:12" ht="27" customHeight="1" x14ac:dyDescent="0.15">
      <c r="A35" s="197"/>
      <c r="B35" s="204"/>
      <c r="C35" s="198"/>
      <c r="D35" s="195"/>
      <c r="E35" s="192"/>
      <c r="F35" s="192"/>
      <c r="G35" s="192"/>
      <c r="H35" s="192"/>
      <c r="I35" s="192"/>
      <c r="J35" s="192"/>
      <c r="K35" s="192"/>
      <c r="L35" s="192"/>
    </row>
    <row r="36" spans="1:12" ht="27" customHeight="1" x14ac:dyDescent="0.15">
      <c r="A36" s="197"/>
      <c r="B36" s="204"/>
      <c r="C36" s="198"/>
      <c r="D36" s="201"/>
      <c r="E36" s="192"/>
      <c r="F36" s="192"/>
      <c r="G36" s="192"/>
      <c r="H36" s="192"/>
      <c r="I36" s="192"/>
      <c r="J36" s="192"/>
      <c r="K36" s="192"/>
      <c r="L36" s="192"/>
    </row>
    <row r="37" spans="1:12" ht="21" customHeight="1" x14ac:dyDescent="0.15">
      <c r="A37" s="197"/>
      <c r="B37" s="204" t="s">
        <v>17</v>
      </c>
      <c r="C37" s="198"/>
      <c r="D37" s="194">
        <v>2.1430000000000001E-2</v>
      </c>
      <c r="E37" s="192">
        <v>75</v>
      </c>
      <c r="F37" s="192" t="s">
        <v>110</v>
      </c>
      <c r="G37" s="192">
        <v>75</v>
      </c>
      <c r="H37" s="192" t="s">
        <v>110</v>
      </c>
      <c r="I37" s="192">
        <v>75</v>
      </c>
      <c r="J37" s="192" t="s">
        <v>110</v>
      </c>
      <c r="K37" s="192">
        <v>100</v>
      </c>
      <c r="L37" s="192" t="s">
        <v>111</v>
      </c>
    </row>
    <row r="38" spans="1:12" x14ac:dyDescent="0.15">
      <c r="A38" s="197"/>
      <c r="B38" s="204"/>
      <c r="C38" s="198"/>
      <c r="D38" s="195"/>
      <c r="E38" s="192"/>
      <c r="F38" s="192"/>
      <c r="G38" s="192"/>
      <c r="H38" s="192"/>
      <c r="I38" s="192"/>
      <c r="J38" s="192"/>
      <c r="K38" s="192"/>
      <c r="L38" s="192"/>
    </row>
    <row r="39" spans="1:12" ht="14.25" customHeight="1" thickBot="1" x14ac:dyDescent="0.2">
      <c r="A39" s="197"/>
      <c r="B39" s="204"/>
      <c r="C39" s="198"/>
      <c r="D39" s="196"/>
      <c r="E39" s="192"/>
      <c r="F39" s="192"/>
      <c r="G39" s="192"/>
      <c r="H39" s="192"/>
      <c r="I39" s="192"/>
      <c r="J39" s="192"/>
      <c r="K39" s="192"/>
      <c r="L39" s="192"/>
    </row>
    <row r="40" spans="1:12" x14ac:dyDescent="0.15">
      <c r="A40" s="197" t="s">
        <v>18</v>
      </c>
      <c r="B40" s="204" t="s">
        <v>19</v>
      </c>
      <c r="C40" s="198">
        <f>SUM(D40:D48)</f>
        <v>9.9989999999999996E-2</v>
      </c>
      <c r="D40" s="203">
        <v>3.3329999999999999E-2</v>
      </c>
      <c r="E40" s="192">
        <v>100</v>
      </c>
      <c r="F40" s="192" t="s">
        <v>112</v>
      </c>
      <c r="G40" s="192">
        <v>100</v>
      </c>
      <c r="H40" s="192" t="s">
        <v>113</v>
      </c>
      <c r="I40" s="192">
        <v>100</v>
      </c>
      <c r="J40" s="192" t="s">
        <v>112</v>
      </c>
      <c r="K40" s="192">
        <v>100</v>
      </c>
      <c r="L40" s="192" t="s">
        <v>112</v>
      </c>
    </row>
    <row r="41" spans="1:12" x14ac:dyDescent="0.15">
      <c r="A41" s="197"/>
      <c r="B41" s="204"/>
      <c r="C41" s="198"/>
      <c r="D41" s="195"/>
      <c r="E41" s="192"/>
      <c r="F41" s="192"/>
      <c r="G41" s="192"/>
      <c r="H41" s="192"/>
      <c r="I41" s="192"/>
      <c r="J41" s="192"/>
      <c r="K41" s="192"/>
      <c r="L41" s="192"/>
    </row>
    <row r="42" spans="1:12" ht="14.25" customHeight="1" x14ac:dyDescent="0.15">
      <c r="A42" s="197"/>
      <c r="B42" s="204"/>
      <c r="C42" s="198"/>
      <c r="D42" s="201"/>
      <c r="E42" s="192"/>
      <c r="F42" s="192"/>
      <c r="G42" s="192"/>
      <c r="H42" s="192"/>
      <c r="I42" s="192"/>
      <c r="J42" s="192"/>
      <c r="K42" s="192"/>
      <c r="L42" s="192"/>
    </row>
    <row r="43" spans="1:12" ht="29" customHeight="1" x14ac:dyDescent="0.15">
      <c r="A43" s="197"/>
      <c r="B43" s="204" t="s">
        <v>20</v>
      </c>
      <c r="C43" s="198"/>
      <c r="D43" s="194">
        <v>3.3329999999999999E-2</v>
      </c>
      <c r="E43" s="192">
        <v>100</v>
      </c>
      <c r="F43" s="192" t="s">
        <v>114</v>
      </c>
      <c r="G43" s="192">
        <v>100</v>
      </c>
      <c r="H43" s="192" t="s">
        <v>540</v>
      </c>
      <c r="I43" s="192">
        <v>100</v>
      </c>
      <c r="J43" s="192" t="s">
        <v>114</v>
      </c>
      <c r="K43" s="192">
        <v>100</v>
      </c>
      <c r="L43" s="192" t="s">
        <v>114</v>
      </c>
    </row>
    <row r="44" spans="1:12" ht="29" customHeight="1" x14ac:dyDescent="0.15">
      <c r="A44" s="197"/>
      <c r="B44" s="204"/>
      <c r="C44" s="198"/>
      <c r="D44" s="195"/>
      <c r="E44" s="192"/>
      <c r="F44" s="192"/>
      <c r="G44" s="192"/>
      <c r="H44" s="192"/>
      <c r="I44" s="192"/>
      <c r="J44" s="192"/>
      <c r="K44" s="192"/>
      <c r="L44" s="192"/>
    </row>
    <row r="45" spans="1:12" ht="29" customHeight="1" x14ac:dyDescent="0.15">
      <c r="A45" s="197"/>
      <c r="B45" s="204"/>
      <c r="C45" s="198"/>
      <c r="D45" s="201"/>
      <c r="E45" s="192"/>
      <c r="F45" s="192"/>
      <c r="G45" s="192"/>
      <c r="H45" s="192"/>
      <c r="I45" s="192"/>
      <c r="J45" s="192"/>
      <c r="K45" s="192"/>
      <c r="L45" s="192"/>
    </row>
    <row r="46" spans="1:12" x14ac:dyDescent="0.15">
      <c r="A46" s="197"/>
      <c r="B46" s="204" t="s">
        <v>21</v>
      </c>
      <c r="C46" s="198"/>
      <c r="D46" s="194">
        <v>3.3329999999999999E-2</v>
      </c>
      <c r="E46" s="192">
        <v>100</v>
      </c>
      <c r="F46" s="192" t="s">
        <v>115</v>
      </c>
      <c r="G46" s="192">
        <v>100</v>
      </c>
      <c r="H46" s="192" t="s">
        <v>115</v>
      </c>
      <c r="I46" s="192">
        <v>100</v>
      </c>
      <c r="J46" s="192" t="s">
        <v>115</v>
      </c>
      <c r="K46" s="192">
        <v>100</v>
      </c>
      <c r="L46" s="192" t="s">
        <v>115</v>
      </c>
    </row>
    <row r="47" spans="1:12" x14ac:dyDescent="0.15">
      <c r="A47" s="197"/>
      <c r="B47" s="204"/>
      <c r="C47" s="198"/>
      <c r="D47" s="195"/>
      <c r="E47" s="192"/>
      <c r="F47" s="192"/>
      <c r="G47" s="192"/>
      <c r="H47" s="192"/>
      <c r="I47" s="192"/>
      <c r="J47" s="192"/>
      <c r="K47" s="192"/>
      <c r="L47" s="192"/>
    </row>
    <row r="48" spans="1:12" ht="14.25" customHeight="1" thickBot="1" x14ac:dyDescent="0.2">
      <c r="A48" s="197"/>
      <c r="B48" s="204"/>
      <c r="C48" s="198"/>
      <c r="D48" s="196"/>
      <c r="E48" s="192"/>
      <c r="F48" s="192"/>
      <c r="G48" s="192"/>
      <c r="H48" s="192"/>
      <c r="I48" s="192"/>
      <c r="J48" s="192"/>
      <c r="K48" s="192"/>
      <c r="L48" s="192"/>
    </row>
    <row r="49" spans="1:12" x14ac:dyDescent="0.15">
      <c r="A49" s="197" t="s">
        <v>421</v>
      </c>
      <c r="B49" s="204" t="s">
        <v>23</v>
      </c>
      <c r="C49" s="198">
        <f>SUM(D49:D60)</f>
        <v>0.1</v>
      </c>
      <c r="D49" s="203">
        <v>2.5000000000000001E-2</v>
      </c>
      <c r="E49" s="192">
        <v>50</v>
      </c>
      <c r="F49" s="192" t="s">
        <v>116</v>
      </c>
      <c r="G49" s="192">
        <v>50</v>
      </c>
      <c r="H49" s="192" t="s">
        <v>116</v>
      </c>
      <c r="I49" s="192">
        <v>50</v>
      </c>
      <c r="J49" s="192" t="s">
        <v>116</v>
      </c>
      <c r="K49" s="192">
        <v>50</v>
      </c>
      <c r="L49" s="192" t="s">
        <v>116</v>
      </c>
    </row>
    <row r="50" spans="1:12" x14ac:dyDescent="0.15">
      <c r="A50" s="197"/>
      <c r="B50" s="204"/>
      <c r="C50" s="198"/>
      <c r="D50" s="195"/>
      <c r="E50" s="192"/>
      <c r="F50" s="192"/>
      <c r="G50" s="192"/>
      <c r="H50" s="192"/>
      <c r="I50" s="192"/>
      <c r="J50" s="192"/>
      <c r="K50" s="192"/>
      <c r="L50" s="192"/>
    </row>
    <row r="51" spans="1:12" ht="14.25" customHeight="1" x14ac:dyDescent="0.15">
      <c r="A51" s="197"/>
      <c r="B51" s="204"/>
      <c r="C51" s="198"/>
      <c r="D51" s="201"/>
      <c r="E51" s="192"/>
      <c r="F51" s="192"/>
      <c r="G51" s="192"/>
      <c r="H51" s="192"/>
      <c r="I51" s="192"/>
      <c r="J51" s="192"/>
      <c r="K51" s="192"/>
      <c r="L51" s="192"/>
    </row>
    <row r="52" spans="1:12" x14ac:dyDescent="0.15">
      <c r="A52" s="197"/>
      <c r="B52" s="204" t="s">
        <v>24</v>
      </c>
      <c r="C52" s="198"/>
      <c r="D52" s="194">
        <v>2.5000000000000001E-2</v>
      </c>
      <c r="E52" s="192" t="s">
        <v>58</v>
      </c>
      <c r="F52" s="192" t="s">
        <v>117</v>
      </c>
      <c r="G52" s="192" t="s">
        <v>58</v>
      </c>
      <c r="H52" s="192" t="s">
        <v>117</v>
      </c>
      <c r="I52" s="192" t="s">
        <v>58</v>
      </c>
      <c r="J52" s="192" t="s">
        <v>117</v>
      </c>
      <c r="K52" s="192" t="s">
        <v>58</v>
      </c>
      <c r="L52" s="192" t="s">
        <v>117</v>
      </c>
    </row>
    <row r="53" spans="1:12" x14ac:dyDescent="0.15">
      <c r="A53" s="197"/>
      <c r="B53" s="204"/>
      <c r="C53" s="198"/>
      <c r="D53" s="195"/>
      <c r="E53" s="192"/>
      <c r="F53" s="192"/>
      <c r="G53" s="192"/>
      <c r="H53" s="192"/>
      <c r="I53" s="192"/>
      <c r="J53" s="192"/>
      <c r="K53" s="192"/>
      <c r="L53" s="192"/>
    </row>
    <row r="54" spans="1:12" ht="14.25" customHeight="1" x14ac:dyDescent="0.15">
      <c r="A54" s="197"/>
      <c r="B54" s="204"/>
      <c r="C54" s="198"/>
      <c r="D54" s="201"/>
      <c r="E54" s="192"/>
      <c r="F54" s="192"/>
      <c r="G54" s="192"/>
      <c r="H54" s="192"/>
      <c r="I54" s="192"/>
      <c r="J54" s="192"/>
      <c r="K54" s="192"/>
      <c r="L54" s="192"/>
    </row>
    <row r="55" spans="1:12" x14ac:dyDescent="0.15">
      <c r="A55" s="197"/>
      <c r="B55" s="204" t="s">
        <v>25</v>
      </c>
      <c r="C55" s="198"/>
      <c r="D55" s="194">
        <v>2.5000000000000001E-2</v>
      </c>
      <c r="E55" s="192" t="s">
        <v>58</v>
      </c>
      <c r="F55" s="192" t="s">
        <v>64</v>
      </c>
      <c r="G55" s="192" t="s">
        <v>58</v>
      </c>
      <c r="H55" s="192" t="s">
        <v>64</v>
      </c>
      <c r="I55" s="192" t="s">
        <v>58</v>
      </c>
      <c r="J55" s="192" t="s">
        <v>64</v>
      </c>
      <c r="K55" s="192" t="s">
        <v>58</v>
      </c>
      <c r="L55" s="192" t="s">
        <v>64</v>
      </c>
    </row>
    <row r="56" spans="1:12" x14ac:dyDescent="0.15">
      <c r="A56" s="197"/>
      <c r="B56" s="204"/>
      <c r="C56" s="198"/>
      <c r="D56" s="195"/>
      <c r="E56" s="192"/>
      <c r="F56" s="192"/>
      <c r="G56" s="192"/>
      <c r="H56" s="192"/>
      <c r="I56" s="192"/>
      <c r="J56" s="192"/>
      <c r="K56" s="192"/>
      <c r="L56" s="192"/>
    </row>
    <row r="57" spans="1:12" ht="14.25" customHeight="1" x14ac:dyDescent="0.15">
      <c r="A57" s="197"/>
      <c r="B57" s="204"/>
      <c r="C57" s="198"/>
      <c r="D57" s="201"/>
      <c r="E57" s="192"/>
      <c r="F57" s="192"/>
      <c r="G57" s="192"/>
      <c r="H57" s="192"/>
      <c r="I57" s="192"/>
      <c r="J57" s="192"/>
      <c r="K57" s="192"/>
      <c r="L57" s="192"/>
    </row>
    <row r="58" spans="1:12" x14ac:dyDescent="0.15">
      <c r="A58" s="197"/>
      <c r="B58" s="204" t="s">
        <v>26</v>
      </c>
      <c r="C58" s="198"/>
      <c r="D58" s="194">
        <v>2.5000000000000001E-2</v>
      </c>
      <c r="E58" s="192" t="s">
        <v>58</v>
      </c>
      <c r="F58" s="192" t="s">
        <v>117</v>
      </c>
      <c r="G58" s="192" t="s">
        <v>58</v>
      </c>
      <c r="H58" s="192" t="s">
        <v>117</v>
      </c>
      <c r="I58" s="192" t="s">
        <v>58</v>
      </c>
      <c r="J58" s="192" t="s">
        <v>117</v>
      </c>
      <c r="K58" s="192">
        <v>100</v>
      </c>
      <c r="L58" s="192" t="s">
        <v>353</v>
      </c>
    </row>
    <row r="59" spans="1:12" x14ac:dyDescent="0.15">
      <c r="A59" s="197"/>
      <c r="B59" s="204"/>
      <c r="C59" s="198"/>
      <c r="D59" s="195"/>
      <c r="E59" s="192"/>
      <c r="F59" s="192"/>
      <c r="G59" s="192"/>
      <c r="H59" s="192"/>
      <c r="I59" s="192"/>
      <c r="J59" s="192"/>
      <c r="K59" s="192"/>
      <c r="L59" s="192"/>
    </row>
    <row r="60" spans="1:12" ht="14.25" customHeight="1" thickBot="1" x14ac:dyDescent="0.2">
      <c r="A60" s="197"/>
      <c r="B60" s="204"/>
      <c r="C60" s="198"/>
      <c r="D60" s="196"/>
      <c r="E60" s="192"/>
      <c r="F60" s="192"/>
      <c r="G60" s="192"/>
      <c r="H60" s="192"/>
      <c r="I60" s="192"/>
      <c r="J60" s="192"/>
      <c r="K60" s="192"/>
      <c r="L60" s="192"/>
    </row>
    <row r="61" spans="1:12" ht="23" customHeight="1" x14ac:dyDescent="0.15">
      <c r="A61" s="197" t="s">
        <v>348</v>
      </c>
      <c r="B61" s="204" t="s">
        <v>418</v>
      </c>
      <c r="C61" s="198">
        <f>SUM(D61:D72)</f>
        <v>0.05</v>
      </c>
      <c r="D61" s="203">
        <v>1.2500000000000001E-2</v>
      </c>
      <c r="E61" s="192">
        <v>50</v>
      </c>
      <c r="F61" s="192" t="s">
        <v>118</v>
      </c>
      <c r="G61" s="192">
        <v>0</v>
      </c>
      <c r="H61" s="192" t="s">
        <v>119</v>
      </c>
      <c r="I61" s="192">
        <v>0</v>
      </c>
      <c r="J61" s="192" t="s">
        <v>354</v>
      </c>
      <c r="K61" s="192">
        <v>50</v>
      </c>
      <c r="L61" s="192" t="s">
        <v>120</v>
      </c>
    </row>
    <row r="62" spans="1:12" ht="23" customHeight="1" x14ac:dyDescent="0.15">
      <c r="A62" s="197"/>
      <c r="B62" s="204"/>
      <c r="C62" s="198"/>
      <c r="D62" s="195"/>
      <c r="E62" s="192"/>
      <c r="F62" s="192"/>
      <c r="G62" s="192"/>
      <c r="H62" s="192"/>
      <c r="I62" s="192"/>
      <c r="J62" s="192"/>
      <c r="K62" s="192"/>
      <c r="L62" s="192"/>
    </row>
    <row r="63" spans="1:12" ht="23" customHeight="1" x14ac:dyDescent="0.15">
      <c r="A63" s="197"/>
      <c r="B63" s="204"/>
      <c r="C63" s="198"/>
      <c r="D63" s="201"/>
      <c r="E63" s="192"/>
      <c r="F63" s="192"/>
      <c r="G63" s="192"/>
      <c r="H63" s="192"/>
      <c r="I63" s="192"/>
      <c r="J63" s="192"/>
      <c r="K63" s="192"/>
      <c r="L63" s="192"/>
    </row>
    <row r="64" spans="1:12" x14ac:dyDescent="0.15">
      <c r="A64" s="197"/>
      <c r="B64" s="204" t="s">
        <v>416</v>
      </c>
      <c r="C64" s="198"/>
      <c r="D64" s="194">
        <v>1.2500000000000001E-2</v>
      </c>
      <c r="E64" s="192">
        <v>25</v>
      </c>
      <c r="F64" s="192" t="s">
        <v>121</v>
      </c>
      <c r="G64" s="192">
        <v>25</v>
      </c>
      <c r="H64" s="192" t="s">
        <v>121</v>
      </c>
      <c r="I64" s="192">
        <v>25</v>
      </c>
      <c r="J64" s="192" t="s">
        <v>121</v>
      </c>
      <c r="K64" s="192">
        <v>50</v>
      </c>
      <c r="L64" s="192" t="s">
        <v>120</v>
      </c>
    </row>
    <row r="65" spans="1:12" ht="27" customHeight="1" x14ac:dyDescent="0.15">
      <c r="A65" s="197"/>
      <c r="B65" s="204"/>
      <c r="C65" s="198"/>
      <c r="D65" s="195"/>
      <c r="E65" s="192"/>
      <c r="F65" s="192"/>
      <c r="G65" s="192"/>
      <c r="H65" s="192"/>
      <c r="I65" s="192"/>
      <c r="J65" s="192"/>
      <c r="K65" s="192"/>
      <c r="L65" s="192"/>
    </row>
    <row r="66" spans="1:12" ht="14.25" customHeight="1" x14ac:dyDescent="0.15">
      <c r="A66" s="197"/>
      <c r="B66" s="204"/>
      <c r="C66" s="198"/>
      <c r="D66" s="201"/>
      <c r="E66" s="192"/>
      <c r="F66" s="192"/>
      <c r="G66" s="192"/>
      <c r="H66" s="192"/>
      <c r="I66" s="192"/>
      <c r="J66" s="192"/>
      <c r="K66" s="192"/>
      <c r="L66" s="192"/>
    </row>
    <row r="67" spans="1:12" x14ac:dyDescent="0.15">
      <c r="A67" s="197"/>
      <c r="B67" s="204" t="s">
        <v>417</v>
      </c>
      <c r="C67" s="198"/>
      <c r="D67" s="194">
        <v>1.2500000000000001E-2</v>
      </c>
      <c r="E67" s="192">
        <v>100</v>
      </c>
      <c r="F67" s="192" t="s">
        <v>122</v>
      </c>
      <c r="G67" s="192">
        <v>100</v>
      </c>
      <c r="H67" s="192" t="s">
        <v>122</v>
      </c>
      <c r="I67" s="192">
        <v>100</v>
      </c>
      <c r="J67" s="192" t="s">
        <v>122</v>
      </c>
      <c r="K67" s="192">
        <v>50</v>
      </c>
      <c r="L67" s="211" t="s">
        <v>565</v>
      </c>
    </row>
    <row r="68" spans="1:12" ht="24.5" customHeight="1" x14ac:dyDescent="0.15">
      <c r="A68" s="197"/>
      <c r="B68" s="204"/>
      <c r="C68" s="198"/>
      <c r="D68" s="195"/>
      <c r="E68" s="192"/>
      <c r="F68" s="192"/>
      <c r="G68" s="192"/>
      <c r="H68" s="192"/>
      <c r="I68" s="192"/>
      <c r="J68" s="192"/>
      <c r="K68" s="192"/>
      <c r="L68" s="212"/>
    </row>
    <row r="69" spans="1:12" ht="28.25" customHeight="1" x14ac:dyDescent="0.15">
      <c r="A69" s="197"/>
      <c r="B69" s="204"/>
      <c r="C69" s="198"/>
      <c r="D69" s="201"/>
      <c r="E69" s="192"/>
      <c r="F69" s="192"/>
      <c r="G69" s="192"/>
      <c r="H69" s="192"/>
      <c r="I69" s="192"/>
      <c r="J69" s="192"/>
      <c r="K69" s="192"/>
      <c r="L69" s="212"/>
    </row>
    <row r="70" spans="1:12" x14ac:dyDescent="0.15">
      <c r="A70" s="197"/>
      <c r="B70" s="204" t="s">
        <v>32</v>
      </c>
      <c r="C70" s="198"/>
      <c r="D70" s="194">
        <v>1.2500000000000001E-2</v>
      </c>
      <c r="E70" s="192">
        <v>50</v>
      </c>
      <c r="F70" s="192" t="s">
        <v>123</v>
      </c>
      <c r="G70" s="192">
        <v>50</v>
      </c>
      <c r="H70" s="192" t="s">
        <v>123</v>
      </c>
      <c r="I70" s="192">
        <v>50</v>
      </c>
      <c r="J70" s="192" t="s">
        <v>123</v>
      </c>
      <c r="K70" s="192">
        <v>50</v>
      </c>
      <c r="L70" s="192" t="s">
        <v>123</v>
      </c>
    </row>
    <row r="71" spans="1:12" x14ac:dyDescent="0.15">
      <c r="A71" s="197"/>
      <c r="B71" s="204"/>
      <c r="C71" s="198"/>
      <c r="D71" s="195"/>
      <c r="E71" s="192"/>
      <c r="F71" s="192"/>
      <c r="G71" s="192"/>
      <c r="H71" s="192"/>
      <c r="I71" s="192"/>
      <c r="J71" s="192"/>
      <c r="K71" s="192"/>
      <c r="L71" s="192"/>
    </row>
    <row r="72" spans="1:12" ht="14.25" customHeight="1" thickBot="1" x14ac:dyDescent="0.2">
      <c r="A72" s="197"/>
      <c r="B72" s="204"/>
      <c r="C72" s="198"/>
      <c r="D72" s="196"/>
      <c r="E72" s="192"/>
      <c r="F72" s="192"/>
      <c r="G72" s="192"/>
      <c r="H72" s="192"/>
      <c r="I72" s="192"/>
      <c r="J72" s="192"/>
      <c r="K72" s="192"/>
      <c r="L72" s="192"/>
    </row>
    <row r="73" spans="1:12" x14ac:dyDescent="0.15">
      <c r="A73" s="197" t="s">
        <v>33</v>
      </c>
      <c r="B73" s="204" t="s">
        <v>34</v>
      </c>
      <c r="C73" s="202">
        <f>SUM(D73:D78)</f>
        <v>0.1</v>
      </c>
      <c r="D73" s="203">
        <v>0.05</v>
      </c>
      <c r="E73" s="192">
        <v>100</v>
      </c>
      <c r="F73" s="192" t="s">
        <v>124</v>
      </c>
      <c r="G73" s="192">
        <v>100</v>
      </c>
      <c r="H73" s="192" t="s">
        <v>124</v>
      </c>
      <c r="I73" s="192">
        <v>100</v>
      </c>
      <c r="J73" s="192" t="s">
        <v>124</v>
      </c>
      <c r="K73" s="192">
        <v>50</v>
      </c>
      <c r="L73" s="192" t="s">
        <v>125</v>
      </c>
    </row>
    <row r="74" spans="1:12" ht="27" customHeight="1" x14ac:dyDescent="0.15">
      <c r="A74" s="197"/>
      <c r="B74" s="204"/>
      <c r="C74" s="202"/>
      <c r="D74" s="195"/>
      <c r="E74" s="192"/>
      <c r="F74" s="192"/>
      <c r="G74" s="192"/>
      <c r="H74" s="192"/>
      <c r="I74" s="192"/>
      <c r="J74" s="192"/>
      <c r="K74" s="192"/>
      <c r="L74" s="192"/>
    </row>
    <row r="75" spans="1:12" ht="14.25" customHeight="1" x14ac:dyDescent="0.15">
      <c r="A75" s="197"/>
      <c r="B75" s="204"/>
      <c r="C75" s="202"/>
      <c r="D75" s="201"/>
      <c r="E75" s="192"/>
      <c r="F75" s="192"/>
      <c r="G75" s="192"/>
      <c r="H75" s="192"/>
      <c r="I75" s="192"/>
      <c r="J75" s="192"/>
      <c r="K75" s="192"/>
      <c r="L75" s="192"/>
    </row>
    <row r="76" spans="1:12" x14ac:dyDescent="0.15">
      <c r="A76" s="197"/>
      <c r="B76" s="204" t="s">
        <v>35</v>
      </c>
      <c r="C76" s="202"/>
      <c r="D76" s="194">
        <v>0.05</v>
      </c>
      <c r="E76" s="192">
        <v>50</v>
      </c>
      <c r="F76" s="192" t="s">
        <v>126</v>
      </c>
      <c r="G76" s="192">
        <v>50</v>
      </c>
      <c r="H76" s="192" t="s">
        <v>126</v>
      </c>
      <c r="I76" s="192">
        <v>50</v>
      </c>
      <c r="J76" s="192" t="s">
        <v>126</v>
      </c>
      <c r="K76" s="192">
        <v>100</v>
      </c>
      <c r="L76" s="192" t="s">
        <v>544</v>
      </c>
    </row>
    <row r="77" spans="1:12" x14ac:dyDescent="0.15">
      <c r="A77" s="197"/>
      <c r="B77" s="204"/>
      <c r="C77" s="202"/>
      <c r="D77" s="195"/>
      <c r="E77" s="192"/>
      <c r="F77" s="192"/>
      <c r="G77" s="192"/>
      <c r="H77" s="192"/>
      <c r="I77" s="192"/>
      <c r="J77" s="192"/>
      <c r="K77" s="192"/>
      <c r="L77" s="192"/>
    </row>
    <row r="78" spans="1:12" ht="14.25" customHeight="1" thickBot="1" x14ac:dyDescent="0.2">
      <c r="A78" s="197"/>
      <c r="B78" s="204"/>
      <c r="C78" s="202"/>
      <c r="D78" s="196"/>
      <c r="E78" s="192"/>
      <c r="F78" s="192"/>
      <c r="G78" s="192"/>
      <c r="H78" s="192"/>
      <c r="I78" s="192"/>
      <c r="J78" s="192"/>
      <c r="K78" s="192"/>
      <c r="L78" s="192"/>
    </row>
    <row r="79" spans="1:12" x14ac:dyDescent="0.15">
      <c r="A79" s="197" t="s">
        <v>37</v>
      </c>
      <c r="B79" s="204" t="s">
        <v>415</v>
      </c>
      <c r="C79" s="202">
        <f>SUM(D79:D87)</f>
        <v>0.1</v>
      </c>
      <c r="D79" s="195">
        <v>0.04</v>
      </c>
      <c r="E79" s="192">
        <v>100</v>
      </c>
      <c r="F79" s="210" t="s">
        <v>127</v>
      </c>
      <c r="G79" s="192">
        <v>100</v>
      </c>
      <c r="H79" s="210" t="s">
        <v>127</v>
      </c>
      <c r="I79" s="192">
        <v>100</v>
      </c>
      <c r="J79" s="210" t="s">
        <v>127</v>
      </c>
      <c r="K79" s="192">
        <v>100</v>
      </c>
      <c r="L79" s="210" t="s">
        <v>127</v>
      </c>
    </row>
    <row r="80" spans="1:12" x14ac:dyDescent="0.15">
      <c r="A80" s="197"/>
      <c r="B80" s="204"/>
      <c r="C80" s="202"/>
      <c r="D80" s="195"/>
      <c r="E80" s="192"/>
      <c r="F80" s="192"/>
      <c r="G80" s="192"/>
      <c r="H80" s="192"/>
      <c r="I80" s="192"/>
      <c r="J80" s="192"/>
      <c r="K80" s="192"/>
      <c r="L80" s="192"/>
    </row>
    <row r="81" spans="1:12" ht="14.25" customHeight="1" x14ac:dyDescent="0.15">
      <c r="A81" s="197"/>
      <c r="B81" s="204"/>
      <c r="C81" s="202"/>
      <c r="D81" s="201"/>
      <c r="E81" s="192"/>
      <c r="F81" s="192"/>
      <c r="G81" s="192"/>
      <c r="H81" s="192"/>
      <c r="I81" s="192"/>
      <c r="J81" s="192"/>
      <c r="K81" s="192"/>
      <c r="L81" s="192"/>
    </row>
    <row r="82" spans="1:12" x14ac:dyDescent="0.15">
      <c r="A82" s="197"/>
      <c r="B82" s="204" t="s">
        <v>39</v>
      </c>
      <c r="C82" s="202"/>
      <c r="D82" s="194">
        <v>0.04</v>
      </c>
      <c r="E82" s="192">
        <v>100</v>
      </c>
      <c r="F82" s="192" t="s">
        <v>541</v>
      </c>
      <c r="G82" s="192">
        <v>100</v>
      </c>
      <c r="H82" s="192" t="s">
        <v>542</v>
      </c>
      <c r="I82" s="192">
        <v>100</v>
      </c>
      <c r="J82" s="192" t="s">
        <v>543</v>
      </c>
      <c r="K82" s="192">
        <v>100</v>
      </c>
      <c r="L82" s="192" t="s">
        <v>543</v>
      </c>
    </row>
    <row r="83" spans="1:12" x14ac:dyDescent="0.15">
      <c r="A83" s="197"/>
      <c r="B83" s="204"/>
      <c r="C83" s="202"/>
      <c r="D83" s="195"/>
      <c r="E83" s="192"/>
      <c r="F83" s="192"/>
      <c r="G83" s="192"/>
      <c r="H83" s="192"/>
      <c r="I83" s="192"/>
      <c r="J83" s="192"/>
      <c r="K83" s="192"/>
      <c r="L83" s="192"/>
    </row>
    <row r="84" spans="1:12" ht="14.25" customHeight="1" x14ac:dyDescent="0.15">
      <c r="A84" s="197"/>
      <c r="B84" s="204"/>
      <c r="C84" s="202"/>
      <c r="D84" s="201"/>
      <c r="E84" s="192"/>
      <c r="F84" s="192"/>
      <c r="G84" s="192"/>
      <c r="H84" s="192"/>
      <c r="I84" s="192"/>
      <c r="J84" s="192"/>
      <c r="K84" s="192"/>
      <c r="L84" s="192"/>
    </row>
    <row r="85" spans="1:12" x14ac:dyDescent="0.15">
      <c r="A85" s="197"/>
      <c r="B85" s="204" t="s">
        <v>40</v>
      </c>
      <c r="C85" s="202"/>
      <c r="D85" s="194">
        <v>0.02</v>
      </c>
      <c r="E85" s="192">
        <v>100</v>
      </c>
      <c r="F85" s="192" t="s">
        <v>86</v>
      </c>
      <c r="G85" s="192">
        <v>100</v>
      </c>
      <c r="H85" s="192" t="s">
        <v>86</v>
      </c>
      <c r="I85" s="192">
        <v>100</v>
      </c>
      <c r="J85" s="192" t="s">
        <v>86</v>
      </c>
      <c r="K85" s="192">
        <v>100</v>
      </c>
      <c r="L85" s="192" t="s">
        <v>86</v>
      </c>
    </row>
    <row r="86" spans="1:12" x14ac:dyDescent="0.15">
      <c r="A86" s="197"/>
      <c r="B86" s="204"/>
      <c r="C86" s="202"/>
      <c r="D86" s="195"/>
      <c r="E86" s="192"/>
      <c r="F86" s="192"/>
      <c r="G86" s="192"/>
      <c r="H86" s="192"/>
      <c r="I86" s="192"/>
      <c r="J86" s="192"/>
      <c r="K86" s="192"/>
      <c r="L86" s="192"/>
    </row>
    <row r="87" spans="1:12" ht="14.25" customHeight="1" thickBot="1" x14ac:dyDescent="0.2">
      <c r="A87" s="197"/>
      <c r="B87" s="204"/>
      <c r="C87" s="202"/>
      <c r="D87" s="196"/>
      <c r="E87" s="192"/>
      <c r="F87" s="192"/>
      <c r="G87" s="192"/>
      <c r="H87" s="192"/>
      <c r="I87" s="192"/>
      <c r="J87" s="192"/>
      <c r="K87" s="192"/>
      <c r="L87" s="192"/>
    </row>
    <row r="88" spans="1:12" ht="22" customHeight="1" x14ac:dyDescent="0.15">
      <c r="A88" s="197" t="s">
        <v>41</v>
      </c>
      <c r="B88" s="204" t="s">
        <v>346</v>
      </c>
      <c r="C88" s="198">
        <f>SUM(D88:D99)</f>
        <v>0.1</v>
      </c>
      <c r="D88" s="195">
        <v>2.5000000000000001E-2</v>
      </c>
      <c r="E88" s="192">
        <v>50</v>
      </c>
      <c r="F88" s="192" t="s">
        <v>128</v>
      </c>
      <c r="G88" s="192">
        <v>100</v>
      </c>
      <c r="H88" s="192" t="s">
        <v>129</v>
      </c>
      <c r="I88" s="192">
        <v>100</v>
      </c>
      <c r="J88" s="192" t="s">
        <v>545</v>
      </c>
      <c r="K88" s="192">
        <v>100</v>
      </c>
      <c r="L88" s="192" t="s">
        <v>349</v>
      </c>
    </row>
    <row r="89" spans="1:12" ht="22" customHeight="1" x14ac:dyDescent="0.15">
      <c r="A89" s="197"/>
      <c r="B89" s="204"/>
      <c r="C89" s="198"/>
      <c r="D89" s="195"/>
      <c r="E89" s="192"/>
      <c r="F89" s="192"/>
      <c r="G89" s="192"/>
      <c r="H89" s="192"/>
      <c r="I89" s="192"/>
      <c r="J89" s="192"/>
      <c r="K89" s="192"/>
      <c r="L89" s="192"/>
    </row>
    <row r="90" spans="1:12" ht="22" customHeight="1" x14ac:dyDescent="0.15">
      <c r="A90" s="197"/>
      <c r="B90" s="204"/>
      <c r="C90" s="198"/>
      <c r="D90" s="201"/>
      <c r="E90" s="192"/>
      <c r="F90" s="192"/>
      <c r="G90" s="192"/>
      <c r="H90" s="192"/>
      <c r="I90" s="192"/>
      <c r="J90" s="192"/>
      <c r="K90" s="192"/>
      <c r="L90" s="192"/>
    </row>
    <row r="91" spans="1:12" ht="25" customHeight="1" x14ac:dyDescent="0.15">
      <c r="A91" s="197"/>
      <c r="B91" s="204" t="s">
        <v>43</v>
      </c>
      <c r="C91" s="198"/>
      <c r="D91" s="194">
        <v>2.5000000000000001E-2</v>
      </c>
      <c r="E91" s="192">
        <v>0</v>
      </c>
      <c r="F91" s="192" t="s">
        <v>130</v>
      </c>
      <c r="G91" s="192">
        <v>50</v>
      </c>
      <c r="H91" s="192" t="s">
        <v>131</v>
      </c>
      <c r="I91" s="192">
        <v>50</v>
      </c>
      <c r="J91" s="192" t="s">
        <v>350</v>
      </c>
      <c r="K91" s="192">
        <v>50</v>
      </c>
      <c r="L91" s="192" t="s">
        <v>347</v>
      </c>
    </row>
    <row r="92" spans="1:12" ht="25" customHeight="1" x14ac:dyDescent="0.15">
      <c r="A92" s="197"/>
      <c r="B92" s="204"/>
      <c r="C92" s="198"/>
      <c r="D92" s="195"/>
      <c r="E92" s="192"/>
      <c r="F92" s="192"/>
      <c r="G92" s="192"/>
      <c r="H92" s="192"/>
      <c r="I92" s="192"/>
      <c r="J92" s="192"/>
      <c r="K92" s="192"/>
      <c r="L92" s="192"/>
    </row>
    <row r="93" spans="1:12" ht="25" customHeight="1" x14ac:dyDescent="0.15">
      <c r="A93" s="197"/>
      <c r="B93" s="204"/>
      <c r="C93" s="198"/>
      <c r="D93" s="201"/>
      <c r="E93" s="192"/>
      <c r="F93" s="192"/>
      <c r="G93" s="192"/>
      <c r="H93" s="192"/>
      <c r="I93" s="192"/>
      <c r="J93" s="192"/>
      <c r="K93" s="192"/>
      <c r="L93" s="192"/>
    </row>
    <row r="94" spans="1:12" ht="21.75" customHeight="1" x14ac:dyDescent="0.15">
      <c r="A94" s="197"/>
      <c r="B94" s="204" t="s">
        <v>45</v>
      </c>
      <c r="C94" s="198"/>
      <c r="D94" s="194">
        <v>2.5000000000000001E-2</v>
      </c>
      <c r="E94" s="192">
        <v>50</v>
      </c>
      <c r="F94" s="192" t="s">
        <v>132</v>
      </c>
      <c r="G94" s="192">
        <v>50</v>
      </c>
      <c r="H94" s="192" t="s">
        <v>132</v>
      </c>
      <c r="I94" s="192">
        <v>0</v>
      </c>
      <c r="J94" s="192" t="s">
        <v>132</v>
      </c>
      <c r="K94" s="192">
        <v>50</v>
      </c>
      <c r="L94" s="192" t="s">
        <v>356</v>
      </c>
    </row>
    <row r="95" spans="1:12" x14ac:dyDescent="0.15">
      <c r="A95" s="197"/>
      <c r="B95" s="204"/>
      <c r="C95" s="198"/>
      <c r="D95" s="195"/>
      <c r="E95" s="192"/>
      <c r="F95" s="192"/>
      <c r="G95" s="192"/>
      <c r="H95" s="192"/>
      <c r="I95" s="192"/>
      <c r="J95" s="192"/>
      <c r="K95" s="192"/>
      <c r="L95" s="192"/>
    </row>
    <row r="96" spans="1:12" ht="14.25" customHeight="1" x14ac:dyDescent="0.15">
      <c r="A96" s="197"/>
      <c r="B96" s="204"/>
      <c r="C96" s="198"/>
      <c r="D96" s="201"/>
      <c r="E96" s="192"/>
      <c r="F96" s="192"/>
      <c r="G96" s="192"/>
      <c r="H96" s="192"/>
      <c r="I96" s="192"/>
      <c r="J96" s="192"/>
      <c r="K96" s="192"/>
      <c r="L96" s="192"/>
    </row>
    <row r="97" spans="1:12" x14ac:dyDescent="0.15">
      <c r="A97" s="197"/>
      <c r="B97" s="204" t="s">
        <v>46</v>
      </c>
      <c r="C97" s="198"/>
      <c r="D97" s="194">
        <v>2.5000000000000001E-2</v>
      </c>
      <c r="E97" s="192" t="s">
        <v>58</v>
      </c>
      <c r="F97" s="192" t="s">
        <v>64</v>
      </c>
      <c r="G97" s="192" t="s">
        <v>58</v>
      </c>
      <c r="H97" s="192" t="s">
        <v>64</v>
      </c>
      <c r="I97" s="192" t="s">
        <v>58</v>
      </c>
      <c r="J97" s="192" t="s">
        <v>64</v>
      </c>
      <c r="K97" s="192" t="s">
        <v>58</v>
      </c>
      <c r="L97" s="192" t="s">
        <v>64</v>
      </c>
    </row>
    <row r="98" spans="1:12" x14ac:dyDescent="0.15">
      <c r="A98" s="197"/>
      <c r="B98" s="204"/>
      <c r="C98" s="198"/>
      <c r="D98" s="195"/>
      <c r="E98" s="192"/>
      <c r="F98" s="192"/>
      <c r="G98" s="192"/>
      <c r="H98" s="192"/>
      <c r="I98" s="192"/>
      <c r="J98" s="192"/>
      <c r="K98" s="192"/>
      <c r="L98" s="192"/>
    </row>
    <row r="99" spans="1:12" ht="14.25" customHeight="1" thickBot="1" x14ac:dyDescent="0.2">
      <c r="A99" s="197"/>
      <c r="B99" s="204"/>
      <c r="C99" s="198"/>
      <c r="D99" s="196"/>
      <c r="E99" s="192"/>
      <c r="F99" s="192"/>
      <c r="G99" s="192"/>
      <c r="H99" s="192"/>
      <c r="I99" s="192"/>
      <c r="J99" s="192"/>
      <c r="K99" s="192"/>
      <c r="L99" s="192"/>
    </row>
    <row r="100" spans="1:12" x14ac:dyDescent="0.15">
      <c r="A100" s="197" t="s">
        <v>47</v>
      </c>
      <c r="B100" s="204" t="s">
        <v>345</v>
      </c>
      <c r="C100" s="198">
        <f>SUM(D100:D105)</f>
        <v>0.15000000000000002</v>
      </c>
      <c r="D100" s="195">
        <v>0.05</v>
      </c>
      <c r="E100" s="192">
        <v>50</v>
      </c>
      <c r="F100" s="192" t="s">
        <v>355</v>
      </c>
      <c r="G100" s="192">
        <v>50</v>
      </c>
      <c r="H100" s="192" t="s">
        <v>133</v>
      </c>
      <c r="I100" s="192">
        <v>50</v>
      </c>
      <c r="J100" s="192" t="s">
        <v>134</v>
      </c>
      <c r="K100" s="192">
        <v>50</v>
      </c>
      <c r="L100" s="192" t="s">
        <v>133</v>
      </c>
    </row>
    <row r="101" spans="1:12" x14ac:dyDescent="0.15">
      <c r="A101" s="197"/>
      <c r="B101" s="204"/>
      <c r="C101" s="198"/>
      <c r="D101" s="195"/>
      <c r="E101" s="192"/>
      <c r="F101" s="192"/>
      <c r="G101" s="192"/>
      <c r="H101" s="192"/>
      <c r="I101" s="192"/>
      <c r="J101" s="192"/>
      <c r="K101" s="192"/>
      <c r="L101" s="192"/>
    </row>
    <row r="102" spans="1:12" ht="14.25" customHeight="1" x14ac:dyDescent="0.15">
      <c r="A102" s="197"/>
      <c r="B102" s="204"/>
      <c r="C102" s="198"/>
      <c r="D102" s="201"/>
      <c r="E102" s="192"/>
      <c r="F102" s="192"/>
      <c r="G102" s="192"/>
      <c r="H102" s="192"/>
      <c r="I102" s="192"/>
      <c r="J102" s="192"/>
      <c r="K102" s="192"/>
      <c r="L102" s="192"/>
    </row>
    <row r="103" spans="1:12" x14ac:dyDescent="0.15">
      <c r="A103" s="197"/>
      <c r="B103" s="204" t="s">
        <v>49</v>
      </c>
      <c r="C103" s="198"/>
      <c r="D103" s="194">
        <v>0.1</v>
      </c>
      <c r="E103" s="192">
        <v>100</v>
      </c>
      <c r="F103" s="192" t="s">
        <v>135</v>
      </c>
      <c r="G103" s="192">
        <v>100</v>
      </c>
      <c r="H103" s="192" t="s">
        <v>135</v>
      </c>
      <c r="I103" s="192">
        <v>100</v>
      </c>
      <c r="J103" s="192" t="s">
        <v>135</v>
      </c>
      <c r="K103" s="192">
        <v>100</v>
      </c>
      <c r="L103" s="192" t="s">
        <v>135</v>
      </c>
    </row>
    <row r="104" spans="1:12" x14ac:dyDescent="0.15">
      <c r="A104" s="197"/>
      <c r="B104" s="204"/>
      <c r="C104" s="198"/>
      <c r="D104" s="195"/>
      <c r="E104" s="192"/>
      <c r="F104" s="192"/>
      <c r="G104" s="192"/>
      <c r="H104" s="192"/>
      <c r="I104" s="192"/>
      <c r="J104" s="192"/>
      <c r="K104" s="192"/>
      <c r="L104" s="192"/>
    </row>
    <row r="105" spans="1:12" ht="14.25" customHeight="1" thickBot="1" x14ac:dyDescent="0.2">
      <c r="A105" s="197"/>
      <c r="B105" s="204"/>
      <c r="C105" s="198"/>
      <c r="D105" s="196"/>
      <c r="E105" s="192"/>
      <c r="F105" s="192"/>
      <c r="G105" s="192"/>
      <c r="H105" s="192"/>
      <c r="I105" s="192"/>
      <c r="J105" s="192"/>
      <c r="K105" s="192"/>
      <c r="L105" s="192"/>
    </row>
    <row r="106" spans="1:12" x14ac:dyDescent="0.15">
      <c r="A106" s="197" t="s">
        <v>50</v>
      </c>
      <c r="B106" s="204" t="s">
        <v>51</v>
      </c>
      <c r="C106" s="198">
        <f>SUM(D106:D111)</f>
        <v>0.05</v>
      </c>
      <c r="D106" s="200">
        <v>2.5000000000000001E-2</v>
      </c>
      <c r="E106" s="192">
        <v>100</v>
      </c>
      <c r="F106" s="192" t="s">
        <v>136</v>
      </c>
      <c r="G106" s="192">
        <v>100</v>
      </c>
      <c r="H106" s="192" t="s">
        <v>136</v>
      </c>
      <c r="I106" s="192">
        <v>100</v>
      </c>
      <c r="J106" s="192" t="s">
        <v>136</v>
      </c>
      <c r="K106" s="192">
        <v>100</v>
      </c>
      <c r="L106" s="192" t="s">
        <v>136</v>
      </c>
    </row>
    <row r="107" spans="1:12" x14ac:dyDescent="0.15">
      <c r="A107" s="197"/>
      <c r="B107" s="204"/>
      <c r="C107" s="198"/>
      <c r="D107" s="200"/>
      <c r="E107" s="192"/>
      <c r="F107" s="192"/>
      <c r="G107" s="192"/>
      <c r="H107" s="192"/>
      <c r="I107" s="192"/>
      <c r="J107" s="192"/>
      <c r="K107" s="192"/>
      <c r="L107" s="192"/>
    </row>
    <row r="108" spans="1:12" ht="14.25" customHeight="1" x14ac:dyDescent="0.15">
      <c r="A108" s="197"/>
      <c r="B108" s="204"/>
      <c r="C108" s="198"/>
      <c r="D108" s="200"/>
      <c r="E108" s="192"/>
      <c r="F108" s="192"/>
      <c r="G108" s="192"/>
      <c r="H108" s="192"/>
      <c r="I108" s="192"/>
      <c r="J108" s="192"/>
      <c r="K108" s="192"/>
      <c r="L108" s="192"/>
    </row>
    <row r="109" spans="1:12" x14ac:dyDescent="0.15">
      <c r="A109" s="197"/>
      <c r="B109" s="204" t="s">
        <v>52</v>
      </c>
      <c r="C109" s="198"/>
      <c r="D109" s="194">
        <v>2.5000000000000001E-2</v>
      </c>
      <c r="E109" s="192">
        <v>50</v>
      </c>
      <c r="F109" s="192" t="s">
        <v>95</v>
      </c>
      <c r="G109" s="192">
        <v>50</v>
      </c>
      <c r="H109" s="192" t="s">
        <v>95</v>
      </c>
      <c r="I109" s="192">
        <v>50</v>
      </c>
      <c r="J109" s="192" t="s">
        <v>95</v>
      </c>
      <c r="K109" s="192">
        <v>50</v>
      </c>
      <c r="L109" s="192" t="s">
        <v>95</v>
      </c>
    </row>
    <row r="110" spans="1:12" x14ac:dyDescent="0.15">
      <c r="A110" s="197"/>
      <c r="B110" s="204"/>
      <c r="C110" s="198"/>
      <c r="D110" s="195"/>
      <c r="E110" s="192"/>
      <c r="F110" s="192"/>
      <c r="G110" s="192"/>
      <c r="H110" s="192"/>
      <c r="I110" s="192"/>
      <c r="J110" s="192"/>
      <c r="K110" s="192"/>
      <c r="L110" s="192"/>
    </row>
    <row r="111" spans="1:12" ht="14.25" customHeight="1" thickBot="1" x14ac:dyDescent="0.2">
      <c r="A111" s="197"/>
      <c r="B111" s="204"/>
      <c r="C111" s="198"/>
      <c r="D111" s="196"/>
      <c r="E111" s="192"/>
      <c r="F111" s="192"/>
      <c r="G111" s="192"/>
      <c r="H111" s="192"/>
      <c r="I111" s="192"/>
      <c r="J111" s="192"/>
      <c r="K111" s="192"/>
      <c r="L111" s="192"/>
    </row>
    <row r="112" spans="1:12" x14ac:dyDescent="0.15">
      <c r="A112" s="61"/>
      <c r="B112" s="62"/>
      <c r="C112" s="64"/>
      <c r="D112" s="63"/>
      <c r="E112" s="67"/>
      <c r="F112" s="67"/>
      <c r="G112" s="67"/>
      <c r="H112" s="67"/>
      <c r="I112" s="67"/>
      <c r="J112" s="67"/>
      <c r="K112" s="67"/>
      <c r="L112" s="67"/>
    </row>
    <row r="113" spans="1:12" ht="16" x14ac:dyDescent="0.2">
      <c r="A113" s="63"/>
      <c r="B113" s="65" t="s">
        <v>53</v>
      </c>
      <c r="C113" s="64">
        <f>SUM(C4:C111)</f>
        <v>1</v>
      </c>
      <c r="D113" s="66">
        <f>SUM(D4:D111)</f>
        <v>1.0000000000000004</v>
      </c>
      <c r="E113" s="67">
        <f>ROUND(SUMPRODUCT($D$4:$D$111,E$4:E$111),2)</f>
        <v>57.28</v>
      </c>
      <c r="F113" s="67"/>
      <c r="G113" s="67">
        <f>ROUND(SUMPRODUCT($D$4:$D$111,G$4:G$111),2)</f>
        <v>62.37</v>
      </c>
      <c r="H113" s="67"/>
      <c r="I113" s="67">
        <f>ROUND(SUMPRODUCT($D$4:$D$111,I$4:I$111),2)</f>
        <v>60.04</v>
      </c>
      <c r="J113" s="67"/>
      <c r="K113" s="67">
        <f>ROUND(SUMPRODUCT($D$4:$D$111,K$4:K$111),2)</f>
        <v>65.709999999999994</v>
      </c>
      <c r="L113" s="67"/>
    </row>
    <row r="114" spans="1:12" x14ac:dyDescent="0.15">
      <c r="A114" s="58"/>
      <c r="B114" s="59"/>
      <c r="C114" s="60"/>
      <c r="D114" s="58"/>
      <c r="E114" s="57"/>
      <c r="F114" s="57"/>
      <c r="G114" s="57"/>
      <c r="H114" s="57"/>
      <c r="I114" s="58"/>
      <c r="J114" s="58"/>
      <c r="K114" s="58"/>
      <c r="L114" s="58"/>
    </row>
    <row r="115" spans="1:12" x14ac:dyDescent="0.15">
      <c r="A115" s="68"/>
      <c r="B115" s="69"/>
      <c r="C115" s="70"/>
      <c r="D115" s="68"/>
      <c r="E115" s="83"/>
      <c r="F115" s="83"/>
      <c r="G115" s="83"/>
      <c r="H115" s="83"/>
      <c r="I115" s="111"/>
      <c r="J115" s="111"/>
      <c r="K115" s="111"/>
      <c r="L115" s="111"/>
    </row>
    <row r="116" spans="1:12" ht="15" x14ac:dyDescent="0.15">
      <c r="A116" s="74" t="s">
        <v>96</v>
      </c>
      <c r="B116" s="109"/>
      <c r="C116" s="109"/>
      <c r="D116" s="112"/>
      <c r="E116" s="103" t="s">
        <v>56</v>
      </c>
      <c r="F116" s="114" t="s">
        <v>357</v>
      </c>
      <c r="G116" s="103" t="s">
        <v>56</v>
      </c>
      <c r="H116" s="114" t="s">
        <v>598</v>
      </c>
      <c r="I116" s="103" t="s">
        <v>56</v>
      </c>
      <c r="J116" s="114" t="s">
        <v>358</v>
      </c>
      <c r="K116" s="103" t="s">
        <v>56</v>
      </c>
      <c r="L116" s="104" t="s">
        <v>359</v>
      </c>
    </row>
    <row r="117" spans="1:12" x14ac:dyDescent="0.15">
      <c r="A117" s="78" t="s">
        <v>3</v>
      </c>
      <c r="B117" s="109"/>
      <c r="C117" s="109"/>
      <c r="D117" s="112"/>
      <c r="E117" s="84">
        <f>SUMPRODUCT($D$4:$D$18,E4:E18)</f>
        <v>0</v>
      </c>
      <c r="F117" s="115"/>
      <c r="G117" s="84">
        <f>SUMPRODUCT($D$4:$D$18,G4:G18)</f>
        <v>0</v>
      </c>
      <c r="H117" s="115"/>
      <c r="I117" s="84">
        <f>SUMPRODUCT($D$4:$D$18,I4:I18)</f>
        <v>0</v>
      </c>
      <c r="J117" s="115"/>
      <c r="K117" s="84">
        <v>0</v>
      </c>
      <c r="L117" s="118"/>
    </row>
    <row r="118" spans="1:12" x14ac:dyDescent="0.15">
      <c r="A118" s="78" t="s">
        <v>9</v>
      </c>
      <c r="B118" s="109"/>
      <c r="C118" s="109"/>
      <c r="D118" s="112"/>
      <c r="E118" s="84">
        <f>SUMPRODUCT($D$19:$D$39,E19:E39)</f>
        <v>6.9647500000000004</v>
      </c>
      <c r="F118" s="116"/>
      <c r="G118" s="84">
        <f>SUMPRODUCT($D$19:$D$39,G19:G39)</f>
        <v>10.179250000000001</v>
      </c>
      <c r="H118" s="116"/>
      <c r="I118" s="84">
        <f>SUMPRODUCT($D$19:$D$39,I19:I39)</f>
        <v>9.1077500000000011</v>
      </c>
      <c r="J118" s="116"/>
      <c r="K118" s="84">
        <v>7.96875</v>
      </c>
      <c r="L118" s="119"/>
    </row>
    <row r="119" spans="1:12" x14ac:dyDescent="0.15">
      <c r="A119" s="79" t="s">
        <v>18</v>
      </c>
      <c r="B119" s="110"/>
      <c r="C119" s="110"/>
      <c r="D119" s="113"/>
      <c r="E119" s="84">
        <f>SUMPRODUCT($D$40:$D$48,E40:E48)</f>
        <v>9.9989999999999988</v>
      </c>
      <c r="F119" s="116"/>
      <c r="G119" s="84">
        <f>SUMPRODUCT($D$40:$D$48,G40:G48)</f>
        <v>9.9989999999999988</v>
      </c>
      <c r="H119" s="116"/>
      <c r="I119" s="84">
        <f>SUMPRODUCT($D$40:$D$48,I40:I48)</f>
        <v>9.9989999999999988</v>
      </c>
      <c r="J119" s="116"/>
      <c r="K119" s="84">
        <v>10</v>
      </c>
      <c r="L119" s="119"/>
    </row>
    <row r="120" spans="1:12" x14ac:dyDescent="0.15">
      <c r="A120" s="78" t="s">
        <v>421</v>
      </c>
      <c r="B120" s="109"/>
      <c r="C120" s="109"/>
      <c r="D120" s="112"/>
      <c r="E120" s="84">
        <f>SUMPRODUCT($D$49:$D$60,E49:E60)</f>
        <v>1.25</v>
      </c>
      <c r="F120" s="116"/>
      <c r="G120" s="84">
        <f>SUMPRODUCT($D$49:$D$60,G49:G60)</f>
        <v>1.25</v>
      </c>
      <c r="H120" s="116"/>
      <c r="I120" s="84">
        <f>SUMPRODUCT($D$49:$D$60,I49:I60)</f>
        <v>1.25</v>
      </c>
      <c r="J120" s="116"/>
      <c r="K120" s="84">
        <v>1.25</v>
      </c>
      <c r="L120" s="119"/>
    </row>
    <row r="121" spans="1:12" x14ac:dyDescent="0.15">
      <c r="A121" s="78" t="s">
        <v>348</v>
      </c>
      <c r="B121" s="109"/>
      <c r="C121" s="109"/>
      <c r="D121" s="112"/>
      <c r="E121" s="84">
        <f>SUMPRODUCT($D$61:$D$72,E61:E72)</f>
        <v>2.8125</v>
      </c>
      <c r="F121" s="116"/>
      <c r="G121" s="84">
        <f>SUMPRODUCT($D$61:$D$72,G61:G72)</f>
        <v>2.1875</v>
      </c>
      <c r="H121" s="116"/>
      <c r="I121" s="84">
        <f>SUMPRODUCT($D$61:$D$72,I61:I72)</f>
        <v>2.1875</v>
      </c>
      <c r="J121" s="116"/>
      <c r="K121" s="84">
        <v>2.1875</v>
      </c>
      <c r="L121" s="119"/>
    </row>
    <row r="122" spans="1:12" x14ac:dyDescent="0.15">
      <c r="A122" s="78" t="s">
        <v>33</v>
      </c>
      <c r="B122" s="109"/>
      <c r="C122" s="109"/>
      <c r="D122" s="112"/>
      <c r="E122" s="84">
        <f>SUMPRODUCT($D$73:$D$78,E73:E78)</f>
        <v>7.5</v>
      </c>
      <c r="F122" s="116"/>
      <c r="G122" s="84">
        <f>SUMPRODUCT($D$73:$D$78,G73:G78)</f>
        <v>7.5</v>
      </c>
      <c r="H122" s="116"/>
      <c r="I122" s="84">
        <f>SUMPRODUCT($D$73:$D$78,I73:I78)</f>
        <v>7.5</v>
      </c>
      <c r="J122" s="116"/>
      <c r="K122" s="84">
        <v>10</v>
      </c>
      <c r="L122" s="119"/>
    </row>
    <row r="123" spans="1:12" x14ac:dyDescent="0.15">
      <c r="A123" s="78" t="s">
        <v>37</v>
      </c>
      <c r="B123" s="109"/>
      <c r="C123" s="109"/>
      <c r="D123" s="112"/>
      <c r="E123" s="84">
        <f>SUMPRODUCT($D$79:$D$87,E79:E87)</f>
        <v>10</v>
      </c>
      <c r="F123" s="116"/>
      <c r="G123" s="84">
        <f>SUMPRODUCT($D$79:$D$87,G79:G87)</f>
        <v>10</v>
      </c>
      <c r="H123" s="116"/>
      <c r="I123" s="84">
        <f>SUMPRODUCT($D$79:$D$87,I79:I87)</f>
        <v>10</v>
      </c>
      <c r="J123" s="116"/>
      <c r="K123" s="84">
        <v>10</v>
      </c>
      <c r="L123" s="119"/>
    </row>
    <row r="124" spans="1:12" x14ac:dyDescent="0.15">
      <c r="A124" s="78" t="s">
        <v>41</v>
      </c>
      <c r="B124" s="109"/>
      <c r="C124" s="109"/>
      <c r="D124" s="112"/>
      <c r="E124" s="84">
        <f>SUMPRODUCT($D$88:$D$99,E88:E99)</f>
        <v>2.5</v>
      </c>
      <c r="F124" s="116"/>
      <c r="G124" s="84">
        <f>SUMPRODUCT($D$88:$D$99,G88:G99)</f>
        <v>5</v>
      </c>
      <c r="H124" s="116"/>
      <c r="I124" s="84">
        <f>SUMPRODUCT($D$88:$D$99,I88:I99)</f>
        <v>3.75</v>
      </c>
      <c r="J124" s="116"/>
      <c r="K124" s="84">
        <v>2.5</v>
      </c>
      <c r="L124" s="119"/>
    </row>
    <row r="125" spans="1:12" x14ac:dyDescent="0.15">
      <c r="A125" s="79" t="s">
        <v>47</v>
      </c>
      <c r="B125" s="110"/>
      <c r="C125" s="110"/>
      <c r="D125" s="113"/>
      <c r="E125" s="84">
        <f>SUMPRODUCT($D$100:$D$105,E100:E105)</f>
        <v>12.5</v>
      </c>
      <c r="F125" s="116"/>
      <c r="G125" s="84">
        <f>SUMPRODUCT($D$100:$D$105,G100:G105)</f>
        <v>12.5</v>
      </c>
      <c r="H125" s="116"/>
      <c r="I125" s="84">
        <f>SUMPRODUCT($D$100:$D$105,I100:I105)</f>
        <v>12.5</v>
      </c>
      <c r="J125" s="116"/>
      <c r="K125" s="84">
        <v>12.5</v>
      </c>
      <c r="L125" s="119"/>
    </row>
    <row r="126" spans="1:12" x14ac:dyDescent="0.15">
      <c r="A126" s="79" t="s">
        <v>50</v>
      </c>
      <c r="B126" s="110"/>
      <c r="C126" s="110"/>
      <c r="D126" s="113"/>
      <c r="E126" s="84">
        <f>SUMPRODUCT($D$106:$D$111,E106:E111)</f>
        <v>3.75</v>
      </c>
      <c r="F126" s="117"/>
      <c r="G126" s="84">
        <f>SUMPRODUCT($D$106:$D$111,G106:G111)</f>
        <v>3.75</v>
      </c>
      <c r="H126" s="117"/>
      <c r="I126" s="84">
        <f>SUMPRODUCT($D$106:$D$111,I106:I111)</f>
        <v>3.75</v>
      </c>
      <c r="J126" s="117"/>
      <c r="K126" s="84">
        <v>3.75</v>
      </c>
      <c r="L126" s="120"/>
    </row>
    <row r="127" spans="1:12" x14ac:dyDescent="0.15">
      <c r="A127" s="58"/>
      <c r="B127" s="58"/>
      <c r="C127" s="58"/>
      <c r="D127" s="58"/>
      <c r="E127" s="58"/>
      <c r="F127" s="58"/>
      <c r="G127" s="58"/>
      <c r="H127" s="58"/>
      <c r="I127" s="58"/>
      <c r="J127" s="58"/>
      <c r="K127" s="58"/>
      <c r="L127" s="58"/>
    </row>
    <row r="128" spans="1:12" x14ac:dyDescent="0.15">
      <c r="A128" s="44"/>
      <c r="B128" s="44"/>
      <c r="C128" s="44"/>
      <c r="D128" s="44"/>
      <c r="E128" s="44"/>
      <c r="F128" s="44"/>
      <c r="G128" s="44"/>
      <c r="H128" s="44"/>
      <c r="I128" s="44"/>
      <c r="J128" s="44"/>
      <c r="K128" s="44"/>
      <c r="L128" s="44"/>
    </row>
  </sheetData>
  <sheetProtection algorithmName="SHA-512" hashValue="qaTmHcMdOho7+1BJT+9DdwC8kcO/Wh6ytoI5GI/CTTobpdssf7kBMkLP7vNrF+2vUGacspdkgbF7p+PqjIYIHA==" saltValue="FlfOV4k7K+wMtCrWV5ZPYw==" spinCount="100000" sheet="1" objects="1" scenarios="1"/>
  <mergeCells count="380">
    <mergeCell ref="L85:L87"/>
    <mergeCell ref="L88:L90"/>
    <mergeCell ref="L91:L93"/>
    <mergeCell ref="L94:L96"/>
    <mergeCell ref="L97:L99"/>
    <mergeCell ref="L100:L102"/>
    <mergeCell ref="L103:L105"/>
    <mergeCell ref="L106:L108"/>
    <mergeCell ref="L109:L111"/>
    <mergeCell ref="L58:L60"/>
    <mergeCell ref="L61:L63"/>
    <mergeCell ref="L64:L66"/>
    <mergeCell ref="L67:L69"/>
    <mergeCell ref="L70:L72"/>
    <mergeCell ref="L73:L75"/>
    <mergeCell ref="L76:L78"/>
    <mergeCell ref="L79:L81"/>
    <mergeCell ref="L82:L84"/>
    <mergeCell ref="L31:L33"/>
    <mergeCell ref="L34:L36"/>
    <mergeCell ref="L37:L39"/>
    <mergeCell ref="L40:L42"/>
    <mergeCell ref="L43:L45"/>
    <mergeCell ref="L46:L48"/>
    <mergeCell ref="L49:L51"/>
    <mergeCell ref="L52:L54"/>
    <mergeCell ref="L55:L57"/>
    <mergeCell ref="L4:L6"/>
    <mergeCell ref="L7:L9"/>
    <mergeCell ref="L10:L12"/>
    <mergeCell ref="L13:L15"/>
    <mergeCell ref="L16:L18"/>
    <mergeCell ref="L19:L21"/>
    <mergeCell ref="L22:L24"/>
    <mergeCell ref="L25:L27"/>
    <mergeCell ref="L28:L30"/>
    <mergeCell ref="K85:K87"/>
    <mergeCell ref="K88:K90"/>
    <mergeCell ref="K91:K93"/>
    <mergeCell ref="K94:K96"/>
    <mergeCell ref="K97:K99"/>
    <mergeCell ref="K100:K102"/>
    <mergeCell ref="K103:K105"/>
    <mergeCell ref="K106:K108"/>
    <mergeCell ref="K109:K111"/>
    <mergeCell ref="K58:K60"/>
    <mergeCell ref="K61:K63"/>
    <mergeCell ref="K64:K66"/>
    <mergeCell ref="K67:K69"/>
    <mergeCell ref="K70:K72"/>
    <mergeCell ref="K73:K75"/>
    <mergeCell ref="K76:K78"/>
    <mergeCell ref="K79:K81"/>
    <mergeCell ref="K82:K84"/>
    <mergeCell ref="K31:K33"/>
    <mergeCell ref="K34:K36"/>
    <mergeCell ref="K37:K39"/>
    <mergeCell ref="K40:K42"/>
    <mergeCell ref="K43:K45"/>
    <mergeCell ref="K46:K48"/>
    <mergeCell ref="K49:K51"/>
    <mergeCell ref="K52:K54"/>
    <mergeCell ref="K55:K57"/>
    <mergeCell ref="K4:K6"/>
    <mergeCell ref="K7:K9"/>
    <mergeCell ref="K10:K12"/>
    <mergeCell ref="K13:K15"/>
    <mergeCell ref="K16:K18"/>
    <mergeCell ref="K19:K21"/>
    <mergeCell ref="K22:K24"/>
    <mergeCell ref="K25:K27"/>
    <mergeCell ref="K28:K30"/>
    <mergeCell ref="I82:I84"/>
    <mergeCell ref="J82:J84"/>
    <mergeCell ref="I85:I87"/>
    <mergeCell ref="J85:J87"/>
    <mergeCell ref="I88:I90"/>
    <mergeCell ref="J88:J90"/>
    <mergeCell ref="I91:I93"/>
    <mergeCell ref="J91:J93"/>
    <mergeCell ref="I109:I111"/>
    <mergeCell ref="J109:J111"/>
    <mergeCell ref="I94:I96"/>
    <mergeCell ref="J94:J96"/>
    <mergeCell ref="I97:I99"/>
    <mergeCell ref="J97:J99"/>
    <mergeCell ref="I100:I102"/>
    <mergeCell ref="J100:J102"/>
    <mergeCell ref="I103:I105"/>
    <mergeCell ref="J103:J105"/>
    <mergeCell ref="I106:I108"/>
    <mergeCell ref="J106:J108"/>
    <mergeCell ref="I67:I69"/>
    <mergeCell ref="J67:J69"/>
    <mergeCell ref="I70:I72"/>
    <mergeCell ref="J70:J72"/>
    <mergeCell ref="I73:I75"/>
    <mergeCell ref="J73:J75"/>
    <mergeCell ref="I76:I78"/>
    <mergeCell ref="J76:J78"/>
    <mergeCell ref="I79:I81"/>
    <mergeCell ref="J79:J81"/>
    <mergeCell ref="I49:I51"/>
    <mergeCell ref="J49:J51"/>
    <mergeCell ref="I52:I54"/>
    <mergeCell ref="J52:J54"/>
    <mergeCell ref="I55:I57"/>
    <mergeCell ref="J55:J57"/>
    <mergeCell ref="I61:I63"/>
    <mergeCell ref="J61:J63"/>
    <mergeCell ref="I64:I66"/>
    <mergeCell ref="J64:J66"/>
    <mergeCell ref="I58:I60"/>
    <mergeCell ref="J58:J60"/>
    <mergeCell ref="I34:I36"/>
    <mergeCell ref="J34:J36"/>
    <mergeCell ref="I37:I39"/>
    <mergeCell ref="J37:J39"/>
    <mergeCell ref="I40:I42"/>
    <mergeCell ref="J40:J42"/>
    <mergeCell ref="I43:I45"/>
    <mergeCell ref="J43:J45"/>
    <mergeCell ref="I46:I48"/>
    <mergeCell ref="J46:J48"/>
    <mergeCell ref="I19:I21"/>
    <mergeCell ref="J19:J21"/>
    <mergeCell ref="I22:I24"/>
    <mergeCell ref="J22:J24"/>
    <mergeCell ref="I25:I27"/>
    <mergeCell ref="J25:J27"/>
    <mergeCell ref="I28:I30"/>
    <mergeCell ref="J28:J30"/>
    <mergeCell ref="I31:I33"/>
    <mergeCell ref="J31:J33"/>
    <mergeCell ref="I4:I6"/>
    <mergeCell ref="J4:J6"/>
    <mergeCell ref="I7:I9"/>
    <mergeCell ref="J7:J9"/>
    <mergeCell ref="I10:I12"/>
    <mergeCell ref="J10:J12"/>
    <mergeCell ref="I13:I15"/>
    <mergeCell ref="J13:J15"/>
    <mergeCell ref="I16:I18"/>
    <mergeCell ref="J16:J18"/>
    <mergeCell ref="D100:D102"/>
    <mergeCell ref="E100:E102"/>
    <mergeCell ref="F106:F108"/>
    <mergeCell ref="G106:G108"/>
    <mergeCell ref="H106:H108"/>
    <mergeCell ref="B109:B111"/>
    <mergeCell ref="D109:D111"/>
    <mergeCell ref="E109:E111"/>
    <mergeCell ref="F109:F111"/>
    <mergeCell ref="G109:G111"/>
    <mergeCell ref="H109:H111"/>
    <mergeCell ref="H97:H99"/>
    <mergeCell ref="B94:B96"/>
    <mergeCell ref="D94:D96"/>
    <mergeCell ref="E94:E96"/>
    <mergeCell ref="F94:F96"/>
    <mergeCell ref="G94:G96"/>
    <mergeCell ref="H94:H96"/>
    <mergeCell ref="A106:A111"/>
    <mergeCell ref="B106:B108"/>
    <mergeCell ref="C106:C111"/>
    <mergeCell ref="D106:D108"/>
    <mergeCell ref="E106:E108"/>
    <mergeCell ref="F100:F102"/>
    <mergeCell ref="G100:G102"/>
    <mergeCell ref="H100:H102"/>
    <mergeCell ref="B103:B105"/>
    <mergeCell ref="D103:D105"/>
    <mergeCell ref="E103:E105"/>
    <mergeCell ref="F103:F105"/>
    <mergeCell ref="G103:G105"/>
    <mergeCell ref="H103:H105"/>
    <mergeCell ref="A100:A105"/>
    <mergeCell ref="B100:B102"/>
    <mergeCell ref="C100:C105"/>
    <mergeCell ref="H88:H90"/>
    <mergeCell ref="B91:B93"/>
    <mergeCell ref="D91:D93"/>
    <mergeCell ref="E91:E93"/>
    <mergeCell ref="F91:F93"/>
    <mergeCell ref="G91:G93"/>
    <mergeCell ref="H91:H93"/>
    <mergeCell ref="F85:F87"/>
    <mergeCell ref="G85:G87"/>
    <mergeCell ref="H85:H87"/>
    <mergeCell ref="A88:A99"/>
    <mergeCell ref="B88:B90"/>
    <mergeCell ref="C88:C99"/>
    <mergeCell ref="D88:D90"/>
    <mergeCell ref="E88:E90"/>
    <mergeCell ref="F88:F90"/>
    <mergeCell ref="F79:F81"/>
    <mergeCell ref="G79:G81"/>
    <mergeCell ref="G88:G90"/>
    <mergeCell ref="B97:B99"/>
    <mergeCell ref="D97:D99"/>
    <mergeCell ref="E97:E99"/>
    <mergeCell ref="F97:F99"/>
    <mergeCell ref="G97:G99"/>
    <mergeCell ref="H79:H81"/>
    <mergeCell ref="B82:B84"/>
    <mergeCell ref="D82:D84"/>
    <mergeCell ref="E82:E84"/>
    <mergeCell ref="F82:F84"/>
    <mergeCell ref="G82:G84"/>
    <mergeCell ref="H82:H84"/>
    <mergeCell ref="A79:A87"/>
    <mergeCell ref="B79:B81"/>
    <mergeCell ref="C79:C87"/>
    <mergeCell ref="D79:D81"/>
    <mergeCell ref="E79:E81"/>
    <mergeCell ref="B85:B87"/>
    <mergeCell ref="D85:D87"/>
    <mergeCell ref="E85:E87"/>
    <mergeCell ref="A73:A78"/>
    <mergeCell ref="B73:B75"/>
    <mergeCell ref="C73:C78"/>
    <mergeCell ref="D73:D75"/>
    <mergeCell ref="E73:E75"/>
    <mergeCell ref="G67:G69"/>
    <mergeCell ref="H67:H69"/>
    <mergeCell ref="B70:B72"/>
    <mergeCell ref="D70:D72"/>
    <mergeCell ref="E70:E72"/>
    <mergeCell ref="F70:F72"/>
    <mergeCell ref="G70:G72"/>
    <mergeCell ref="H70:H72"/>
    <mergeCell ref="F73:F75"/>
    <mergeCell ref="G73:G75"/>
    <mergeCell ref="H73:H75"/>
    <mergeCell ref="B76:B78"/>
    <mergeCell ref="D76:D78"/>
    <mergeCell ref="E76:E78"/>
    <mergeCell ref="F76:F78"/>
    <mergeCell ref="G76:G78"/>
    <mergeCell ref="H76:H78"/>
    <mergeCell ref="A61:A72"/>
    <mergeCell ref="B61:B63"/>
    <mergeCell ref="H58:H60"/>
    <mergeCell ref="G61:G63"/>
    <mergeCell ref="H61:H63"/>
    <mergeCell ref="B64:B66"/>
    <mergeCell ref="D64:D66"/>
    <mergeCell ref="E64:E66"/>
    <mergeCell ref="F64:F66"/>
    <mergeCell ref="G64:G66"/>
    <mergeCell ref="H64:H66"/>
    <mergeCell ref="C61:C72"/>
    <mergeCell ref="D61:D63"/>
    <mergeCell ref="E61:E63"/>
    <mergeCell ref="F61:F63"/>
    <mergeCell ref="B67:B69"/>
    <mergeCell ref="D67:D69"/>
    <mergeCell ref="E67:E69"/>
    <mergeCell ref="F67:F69"/>
    <mergeCell ref="G58:G60"/>
    <mergeCell ref="G55:G57"/>
    <mergeCell ref="H55:H57"/>
    <mergeCell ref="G49:G51"/>
    <mergeCell ref="H49:H51"/>
    <mergeCell ref="B52:B54"/>
    <mergeCell ref="D52:D54"/>
    <mergeCell ref="E52:E54"/>
    <mergeCell ref="F52:F54"/>
    <mergeCell ref="G52:G54"/>
    <mergeCell ref="H52:H54"/>
    <mergeCell ref="B49:B51"/>
    <mergeCell ref="D49:D51"/>
    <mergeCell ref="E49:E51"/>
    <mergeCell ref="F49:F51"/>
    <mergeCell ref="A40:A48"/>
    <mergeCell ref="B55:B57"/>
    <mergeCell ref="D55:D57"/>
    <mergeCell ref="E55:E57"/>
    <mergeCell ref="F55:F57"/>
    <mergeCell ref="F40:F42"/>
    <mergeCell ref="B58:B60"/>
    <mergeCell ref="D58:D60"/>
    <mergeCell ref="E58:E60"/>
    <mergeCell ref="F58:F60"/>
    <mergeCell ref="A49:A60"/>
    <mergeCell ref="C49:C60"/>
    <mergeCell ref="G40:G42"/>
    <mergeCell ref="H40:H42"/>
    <mergeCell ref="B43:B45"/>
    <mergeCell ref="D43:D45"/>
    <mergeCell ref="E43:E45"/>
    <mergeCell ref="F43:F45"/>
    <mergeCell ref="G43:G45"/>
    <mergeCell ref="H43:H45"/>
    <mergeCell ref="B40:B42"/>
    <mergeCell ref="C40:C48"/>
    <mergeCell ref="D40:D42"/>
    <mergeCell ref="E40:E42"/>
    <mergeCell ref="B46:B48"/>
    <mergeCell ref="D46:D48"/>
    <mergeCell ref="E46:E48"/>
    <mergeCell ref="F46:F48"/>
    <mergeCell ref="G46:G48"/>
    <mergeCell ref="H46:H48"/>
    <mergeCell ref="B31:B33"/>
    <mergeCell ref="D31:D33"/>
    <mergeCell ref="E31:E33"/>
    <mergeCell ref="F31:F33"/>
    <mergeCell ref="G31:G33"/>
    <mergeCell ref="H31:H33"/>
    <mergeCell ref="B37:B39"/>
    <mergeCell ref="D37:D39"/>
    <mergeCell ref="E37:E39"/>
    <mergeCell ref="F37:F39"/>
    <mergeCell ref="G37:G39"/>
    <mergeCell ref="H37:H39"/>
    <mergeCell ref="B34:B36"/>
    <mergeCell ref="D34:D36"/>
    <mergeCell ref="E34:E36"/>
    <mergeCell ref="F34:F36"/>
    <mergeCell ref="G34:G36"/>
    <mergeCell ref="H34:H36"/>
    <mergeCell ref="E28:E30"/>
    <mergeCell ref="F28:F30"/>
    <mergeCell ref="G28:G30"/>
    <mergeCell ref="H28:H30"/>
    <mergeCell ref="B25:B27"/>
    <mergeCell ref="D25:D27"/>
    <mergeCell ref="E25:E27"/>
    <mergeCell ref="F25:F27"/>
    <mergeCell ref="G25:G27"/>
    <mergeCell ref="H25:H27"/>
    <mergeCell ref="G13:G15"/>
    <mergeCell ref="H13:H15"/>
    <mergeCell ref="D16:D18"/>
    <mergeCell ref="E16:E18"/>
    <mergeCell ref="F16:F18"/>
    <mergeCell ref="G16:G18"/>
    <mergeCell ref="H16:H18"/>
    <mergeCell ref="A19:A39"/>
    <mergeCell ref="B19:B21"/>
    <mergeCell ref="C19:C39"/>
    <mergeCell ref="D19:D21"/>
    <mergeCell ref="A4:A18"/>
    <mergeCell ref="E19:E21"/>
    <mergeCell ref="F19:F21"/>
    <mergeCell ref="G19:G21"/>
    <mergeCell ref="H19:H21"/>
    <mergeCell ref="B22:B24"/>
    <mergeCell ref="D22:D24"/>
    <mergeCell ref="E22:E24"/>
    <mergeCell ref="F22:F24"/>
    <mergeCell ref="G22:G24"/>
    <mergeCell ref="H22:H24"/>
    <mergeCell ref="B28:B30"/>
    <mergeCell ref="D28:D30"/>
    <mergeCell ref="F4:F6"/>
    <mergeCell ref="G4:G6"/>
    <mergeCell ref="H4:H6"/>
    <mergeCell ref="B7:B9"/>
    <mergeCell ref="D7:D9"/>
    <mergeCell ref="E7:E9"/>
    <mergeCell ref="F7:F9"/>
    <mergeCell ref="G7:G9"/>
    <mergeCell ref="H7:H9"/>
    <mergeCell ref="B4:B6"/>
    <mergeCell ref="C4:C18"/>
    <mergeCell ref="D4:D6"/>
    <mergeCell ref="E4:E6"/>
    <mergeCell ref="B10:B12"/>
    <mergeCell ref="D10:D12"/>
    <mergeCell ref="E10:E12"/>
    <mergeCell ref="B16:B18"/>
    <mergeCell ref="F10:F12"/>
    <mergeCell ref="G10:G12"/>
    <mergeCell ref="H10:H12"/>
    <mergeCell ref="B13:B15"/>
    <mergeCell ref="D13:D15"/>
    <mergeCell ref="E13:E15"/>
    <mergeCell ref="F13:F15"/>
  </mergeCells>
  <conditionalFormatting sqref="E117:E126">
    <cfRule type="colorScale" priority="4">
      <colorScale>
        <cfvo type="min"/>
        <cfvo type="percentile" val="50"/>
        <cfvo type="max"/>
        <color rgb="FFF8696B"/>
        <color rgb="FFFFEB84"/>
        <color rgb="FF63BE7B"/>
      </colorScale>
    </cfRule>
  </conditionalFormatting>
  <conditionalFormatting sqref="G117:G126">
    <cfRule type="colorScale" priority="3">
      <colorScale>
        <cfvo type="min"/>
        <cfvo type="percentile" val="50"/>
        <cfvo type="max"/>
        <color rgb="FFF8696B"/>
        <color rgb="FFFFEB84"/>
        <color rgb="FF63BE7B"/>
      </colorScale>
    </cfRule>
  </conditionalFormatting>
  <conditionalFormatting sqref="I117:I126">
    <cfRule type="colorScale" priority="2">
      <colorScale>
        <cfvo type="min"/>
        <cfvo type="percentile" val="50"/>
        <cfvo type="max"/>
        <color rgb="FFF8696B"/>
        <color rgb="FFFFEB84"/>
        <color rgb="FF63BE7B"/>
      </colorScale>
    </cfRule>
  </conditionalFormatting>
  <conditionalFormatting sqref="K117:K126">
    <cfRule type="colorScale" priority="1">
      <colorScale>
        <cfvo type="min"/>
        <cfvo type="percentile" val="50"/>
        <cfvo type="max"/>
        <color rgb="FFF8696B"/>
        <color rgb="FFFFEB84"/>
        <color rgb="FF63BE7B"/>
      </colorScale>
    </cfRule>
  </conditionalFormatting>
  <pageMargins left="0.7" right="0.7" top="0.78740157499999996" bottom="0.78740157499999996" header="0.3" footer="0.3"/>
  <pageSetup paperSize="8" scale="42" orientation="portrait" r:id="rId1"/>
  <ignoredErrors>
    <ignoredError sqref="E119:E126 G119:G126 I119:I12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6"/>
  <sheetViews>
    <sheetView zoomScaleNormal="100" zoomScaleSheetLayoutView="80" workbookViewId="0">
      <selection activeCell="C1" sqref="C1"/>
    </sheetView>
  </sheetViews>
  <sheetFormatPr baseColWidth="10" defaultColWidth="11.1640625" defaultRowHeight="14" x14ac:dyDescent="0.15"/>
  <cols>
    <col min="1" max="1" width="20.5" style="2" customWidth="1"/>
    <col min="2" max="2" width="35.6640625" style="123" customWidth="1"/>
    <col min="3" max="3" width="14.33203125" style="135" customWidth="1"/>
    <col min="4" max="4" width="8.6640625" style="2" bestFit="1" customWidth="1"/>
    <col min="5" max="5" width="15.5" style="124" customWidth="1"/>
    <col min="6" max="6" width="46.5" style="124" customWidth="1"/>
    <col min="7" max="7" width="16.1640625" style="124" customWidth="1"/>
    <col min="8" max="8" width="46.6640625" style="124" customWidth="1"/>
    <col min="9" max="9" width="16.5" style="2" customWidth="1"/>
    <col min="10" max="10" width="46.83203125" style="2" customWidth="1"/>
    <col min="11" max="11" width="15.83203125" style="2" customWidth="1"/>
    <col min="12" max="12" width="46.83203125" style="2" customWidth="1"/>
    <col min="13" max="13" width="14.5" style="2" customWidth="1"/>
    <col min="14" max="14" width="48" style="2" customWidth="1"/>
    <col min="15" max="15" width="15.6640625" style="2" customWidth="1"/>
    <col min="16" max="16" width="47.5" style="2" customWidth="1"/>
    <col min="17" max="16384" width="11.1640625" style="2"/>
  </cols>
  <sheetData>
    <row r="1" spans="1:16" ht="18" x14ac:dyDescent="0.15">
      <c r="A1" s="125" t="s">
        <v>360</v>
      </c>
      <c r="B1" s="126"/>
      <c r="C1" s="127"/>
      <c r="D1" s="128"/>
      <c r="E1" s="55" t="s">
        <v>56</v>
      </c>
      <c r="F1" s="54" t="s">
        <v>362</v>
      </c>
      <c r="G1" s="55" t="s">
        <v>56</v>
      </c>
      <c r="H1" s="54" t="s">
        <v>363</v>
      </c>
      <c r="I1" s="55" t="s">
        <v>56</v>
      </c>
      <c r="J1" s="54" t="s">
        <v>364</v>
      </c>
      <c r="K1" s="55" t="s">
        <v>56</v>
      </c>
      <c r="L1" s="54" t="s">
        <v>365</v>
      </c>
      <c r="M1" s="55" t="s">
        <v>56</v>
      </c>
      <c r="N1" s="54" t="s">
        <v>366</v>
      </c>
      <c r="O1" s="55" t="s">
        <v>56</v>
      </c>
      <c r="P1" s="54" t="s">
        <v>367</v>
      </c>
    </row>
    <row r="2" spans="1:16" ht="30" x14ac:dyDescent="0.15">
      <c r="A2" s="129" t="s">
        <v>0</v>
      </c>
      <c r="B2" s="130">
        <v>44910</v>
      </c>
      <c r="C2" s="138"/>
      <c r="D2" s="132"/>
      <c r="E2" s="55" t="s">
        <v>57</v>
      </c>
      <c r="F2" s="54" t="s">
        <v>573</v>
      </c>
      <c r="G2" s="55" t="s">
        <v>57</v>
      </c>
      <c r="H2" s="54" t="s">
        <v>572</v>
      </c>
      <c r="I2" s="55" t="s">
        <v>57</v>
      </c>
      <c r="J2" s="54" t="s">
        <v>574</v>
      </c>
      <c r="K2" s="55" t="s">
        <v>57</v>
      </c>
      <c r="L2" s="54" t="s">
        <v>574</v>
      </c>
      <c r="M2" s="55" t="s">
        <v>57</v>
      </c>
      <c r="N2" s="54" t="s">
        <v>575</v>
      </c>
      <c r="O2" s="55" t="s">
        <v>57</v>
      </c>
      <c r="P2" s="54" t="s">
        <v>576</v>
      </c>
    </row>
    <row r="3" spans="1:16" s="16" customFormat="1" ht="27.75" customHeight="1" thickBot="1" x14ac:dyDescent="0.2">
      <c r="A3" s="51"/>
      <c r="B3" s="51"/>
      <c r="C3" s="163"/>
      <c r="D3" s="51"/>
      <c r="E3" s="137" t="s">
        <v>2</v>
      </c>
      <c r="F3" s="137" t="s">
        <v>1</v>
      </c>
      <c r="G3" s="137" t="s">
        <v>2</v>
      </c>
      <c r="H3" s="137" t="s">
        <v>1</v>
      </c>
      <c r="I3" s="137" t="s">
        <v>2</v>
      </c>
      <c r="J3" s="137" t="s">
        <v>1</v>
      </c>
      <c r="K3" s="137" t="s">
        <v>2</v>
      </c>
      <c r="L3" s="137" t="s">
        <v>1</v>
      </c>
      <c r="M3" s="137" t="s">
        <v>2</v>
      </c>
      <c r="N3" s="137" t="s">
        <v>1</v>
      </c>
      <c r="O3" s="137" t="s">
        <v>2</v>
      </c>
      <c r="P3" s="137" t="s">
        <v>1</v>
      </c>
    </row>
    <row r="4" spans="1:16" s="12" customFormat="1" ht="18" customHeight="1" x14ac:dyDescent="0.15">
      <c r="A4" s="206" t="s">
        <v>3</v>
      </c>
      <c r="B4" s="213" t="s">
        <v>4</v>
      </c>
      <c r="C4" s="208">
        <f>SUM(D4:D18)</f>
        <v>0.1</v>
      </c>
      <c r="D4" s="203">
        <v>0.02</v>
      </c>
      <c r="E4" s="211" t="s">
        <v>58</v>
      </c>
      <c r="F4" s="211" t="s">
        <v>59</v>
      </c>
      <c r="G4" s="211" t="s">
        <v>58</v>
      </c>
      <c r="H4" s="211" t="s">
        <v>59</v>
      </c>
      <c r="I4" s="211" t="s">
        <v>58</v>
      </c>
      <c r="J4" s="211" t="s">
        <v>59</v>
      </c>
      <c r="K4" s="211" t="s">
        <v>58</v>
      </c>
      <c r="L4" s="211" t="s">
        <v>59</v>
      </c>
      <c r="M4" s="211" t="s">
        <v>58</v>
      </c>
      <c r="N4" s="211" t="s">
        <v>59</v>
      </c>
      <c r="O4" s="211" t="s">
        <v>58</v>
      </c>
      <c r="P4" s="211" t="s">
        <v>59</v>
      </c>
    </row>
    <row r="5" spans="1:16" s="12" customFormat="1" ht="18" customHeight="1" x14ac:dyDescent="0.15">
      <c r="A5" s="206"/>
      <c r="B5" s="213"/>
      <c r="C5" s="208"/>
      <c r="D5" s="195"/>
      <c r="E5" s="211"/>
      <c r="F5" s="211"/>
      <c r="G5" s="211"/>
      <c r="H5" s="211"/>
      <c r="I5" s="211"/>
      <c r="J5" s="211"/>
      <c r="K5" s="211"/>
      <c r="L5" s="211"/>
      <c r="M5" s="211"/>
      <c r="N5" s="211"/>
      <c r="O5" s="211"/>
      <c r="P5" s="211"/>
    </row>
    <row r="6" spans="1:16" s="12" customFormat="1" ht="18" customHeight="1" x14ac:dyDescent="0.15">
      <c r="A6" s="206"/>
      <c r="B6" s="213"/>
      <c r="C6" s="208"/>
      <c r="D6" s="201"/>
      <c r="E6" s="211"/>
      <c r="F6" s="211"/>
      <c r="G6" s="211"/>
      <c r="H6" s="211"/>
      <c r="I6" s="211"/>
      <c r="J6" s="211"/>
      <c r="K6" s="211"/>
      <c r="L6" s="211"/>
      <c r="M6" s="211"/>
      <c r="N6" s="211"/>
      <c r="O6" s="211"/>
      <c r="P6" s="211"/>
    </row>
    <row r="7" spans="1:16" s="12" customFormat="1" ht="22.25" customHeight="1" x14ac:dyDescent="0.15">
      <c r="A7" s="206"/>
      <c r="B7" s="213" t="s">
        <v>5</v>
      </c>
      <c r="C7" s="208"/>
      <c r="D7" s="194">
        <v>0.02</v>
      </c>
      <c r="E7" s="211" t="s">
        <v>58</v>
      </c>
      <c r="F7" s="211" t="s">
        <v>59</v>
      </c>
      <c r="G7" s="211" t="s">
        <v>58</v>
      </c>
      <c r="H7" s="211" t="s">
        <v>59</v>
      </c>
      <c r="I7" s="211" t="s">
        <v>58</v>
      </c>
      <c r="J7" s="211" t="s">
        <v>59</v>
      </c>
      <c r="K7" s="211" t="s">
        <v>58</v>
      </c>
      <c r="L7" s="211" t="s">
        <v>59</v>
      </c>
      <c r="M7" s="211" t="s">
        <v>58</v>
      </c>
      <c r="N7" s="211" t="s">
        <v>59</v>
      </c>
      <c r="O7" s="211" t="s">
        <v>58</v>
      </c>
      <c r="P7" s="211" t="s">
        <v>59</v>
      </c>
    </row>
    <row r="8" spans="1:16" s="12" customFormat="1" ht="22.25" customHeight="1" x14ac:dyDescent="0.15">
      <c r="A8" s="206"/>
      <c r="B8" s="213"/>
      <c r="C8" s="208"/>
      <c r="D8" s="195"/>
      <c r="E8" s="211"/>
      <c r="F8" s="211"/>
      <c r="G8" s="211"/>
      <c r="H8" s="211"/>
      <c r="I8" s="211"/>
      <c r="J8" s="211"/>
      <c r="K8" s="211"/>
      <c r="L8" s="211"/>
      <c r="M8" s="211"/>
      <c r="N8" s="211"/>
      <c r="O8" s="211"/>
      <c r="P8" s="211"/>
    </row>
    <row r="9" spans="1:16" s="12" customFormat="1" ht="22.25" customHeight="1" x14ac:dyDescent="0.15">
      <c r="A9" s="206"/>
      <c r="B9" s="213"/>
      <c r="C9" s="208"/>
      <c r="D9" s="201"/>
      <c r="E9" s="211"/>
      <c r="F9" s="211"/>
      <c r="G9" s="211"/>
      <c r="H9" s="211"/>
      <c r="I9" s="211"/>
      <c r="J9" s="211"/>
      <c r="K9" s="211"/>
      <c r="L9" s="211"/>
      <c r="M9" s="211"/>
      <c r="N9" s="211"/>
      <c r="O9" s="211"/>
      <c r="P9" s="211"/>
    </row>
    <row r="10" spans="1:16" s="12" customFormat="1" ht="18" customHeight="1" x14ac:dyDescent="0.15">
      <c r="A10" s="206"/>
      <c r="B10" s="193" t="s">
        <v>6</v>
      </c>
      <c r="C10" s="208"/>
      <c r="D10" s="194">
        <v>0.02</v>
      </c>
      <c r="E10" s="211" t="s">
        <v>58</v>
      </c>
      <c r="F10" s="211" t="s">
        <v>59</v>
      </c>
      <c r="G10" s="211" t="s">
        <v>58</v>
      </c>
      <c r="H10" s="211" t="s">
        <v>59</v>
      </c>
      <c r="I10" s="211" t="s">
        <v>58</v>
      </c>
      <c r="J10" s="211" t="s">
        <v>137</v>
      </c>
      <c r="K10" s="211" t="s">
        <v>58</v>
      </c>
      <c r="L10" s="211" t="s">
        <v>137</v>
      </c>
      <c r="M10" s="211" t="s">
        <v>58</v>
      </c>
      <c r="N10" s="211" t="s">
        <v>137</v>
      </c>
      <c r="O10" s="211" t="s">
        <v>58</v>
      </c>
      <c r="P10" s="211" t="s">
        <v>137</v>
      </c>
    </row>
    <row r="11" spans="1:16" s="12" customFormat="1" ht="18" customHeight="1" x14ac:dyDescent="0.15">
      <c r="A11" s="206"/>
      <c r="B11" s="193"/>
      <c r="C11" s="208"/>
      <c r="D11" s="195"/>
      <c r="E11" s="211"/>
      <c r="F11" s="211"/>
      <c r="G11" s="211"/>
      <c r="H11" s="211"/>
      <c r="I11" s="211"/>
      <c r="J11" s="211"/>
      <c r="K11" s="211"/>
      <c r="L11" s="211"/>
      <c r="M11" s="211"/>
      <c r="N11" s="211"/>
      <c r="O11" s="211"/>
      <c r="P11" s="211"/>
    </row>
    <row r="12" spans="1:16" s="12" customFormat="1" ht="18" customHeight="1" x14ac:dyDescent="0.15">
      <c r="A12" s="206"/>
      <c r="B12" s="193"/>
      <c r="C12" s="208"/>
      <c r="D12" s="201"/>
      <c r="E12" s="211"/>
      <c r="F12" s="211"/>
      <c r="G12" s="211"/>
      <c r="H12" s="211"/>
      <c r="I12" s="211"/>
      <c r="J12" s="211"/>
      <c r="K12" s="211"/>
      <c r="L12" s="211"/>
      <c r="M12" s="211"/>
      <c r="N12" s="211"/>
      <c r="O12" s="211"/>
      <c r="P12" s="211"/>
    </row>
    <row r="13" spans="1:16" s="12" customFormat="1" ht="18" customHeight="1" x14ac:dyDescent="0.15">
      <c r="A13" s="206"/>
      <c r="B13" s="193" t="s">
        <v>7</v>
      </c>
      <c r="C13" s="208"/>
      <c r="D13" s="194">
        <v>0.02</v>
      </c>
      <c r="E13" s="211" t="s">
        <v>58</v>
      </c>
      <c r="F13" s="211" t="s">
        <v>59</v>
      </c>
      <c r="G13" s="211" t="s">
        <v>58</v>
      </c>
      <c r="H13" s="211" t="s">
        <v>59</v>
      </c>
      <c r="I13" s="211" t="s">
        <v>58</v>
      </c>
      <c r="J13" s="211" t="s">
        <v>59</v>
      </c>
      <c r="K13" s="211" t="s">
        <v>58</v>
      </c>
      <c r="L13" s="211" t="s">
        <v>59</v>
      </c>
      <c r="M13" s="211" t="s">
        <v>58</v>
      </c>
      <c r="N13" s="211" t="s">
        <v>59</v>
      </c>
      <c r="O13" s="211" t="s">
        <v>58</v>
      </c>
      <c r="P13" s="211" t="s">
        <v>59</v>
      </c>
    </row>
    <row r="14" spans="1:16" s="12" customFormat="1" ht="18" customHeight="1" x14ac:dyDescent="0.15">
      <c r="A14" s="206"/>
      <c r="B14" s="193"/>
      <c r="C14" s="208"/>
      <c r="D14" s="195"/>
      <c r="E14" s="211"/>
      <c r="F14" s="211"/>
      <c r="G14" s="211"/>
      <c r="H14" s="211"/>
      <c r="I14" s="211"/>
      <c r="J14" s="211"/>
      <c r="K14" s="211"/>
      <c r="L14" s="211"/>
      <c r="M14" s="211"/>
      <c r="N14" s="211"/>
      <c r="O14" s="211"/>
      <c r="P14" s="211"/>
    </row>
    <row r="15" spans="1:16" s="12" customFormat="1" ht="18" customHeight="1" x14ac:dyDescent="0.15">
      <c r="A15" s="206"/>
      <c r="B15" s="193"/>
      <c r="C15" s="208"/>
      <c r="D15" s="201"/>
      <c r="E15" s="211"/>
      <c r="F15" s="211"/>
      <c r="G15" s="211"/>
      <c r="H15" s="211"/>
      <c r="I15" s="211"/>
      <c r="J15" s="211"/>
      <c r="K15" s="211"/>
      <c r="L15" s="211"/>
      <c r="M15" s="211"/>
      <c r="N15" s="211"/>
      <c r="O15" s="211"/>
      <c r="P15" s="211"/>
    </row>
    <row r="16" spans="1:16" s="12" customFormat="1" ht="18" customHeight="1" x14ac:dyDescent="0.15">
      <c r="A16" s="206"/>
      <c r="B16" s="213" t="s">
        <v>8</v>
      </c>
      <c r="C16" s="208"/>
      <c r="D16" s="195">
        <v>0.02</v>
      </c>
      <c r="E16" s="211">
        <v>100</v>
      </c>
      <c r="F16" s="211" t="s">
        <v>138</v>
      </c>
      <c r="G16" s="211">
        <v>100</v>
      </c>
      <c r="H16" s="211" t="s">
        <v>138</v>
      </c>
      <c r="I16" s="211">
        <v>100</v>
      </c>
      <c r="J16" s="211" t="s">
        <v>138</v>
      </c>
      <c r="K16" s="211">
        <v>100</v>
      </c>
      <c r="L16" s="211" t="s">
        <v>138</v>
      </c>
      <c r="M16" s="211">
        <v>100</v>
      </c>
      <c r="N16" s="211" t="s">
        <v>138</v>
      </c>
      <c r="O16" s="211">
        <v>100</v>
      </c>
      <c r="P16" s="211" t="s">
        <v>138</v>
      </c>
    </row>
    <row r="17" spans="1:16" s="12" customFormat="1" ht="18" customHeight="1" x14ac:dyDescent="0.15">
      <c r="A17" s="206"/>
      <c r="B17" s="213"/>
      <c r="C17" s="208"/>
      <c r="D17" s="195"/>
      <c r="E17" s="211"/>
      <c r="F17" s="211"/>
      <c r="G17" s="211"/>
      <c r="H17" s="211"/>
      <c r="I17" s="211"/>
      <c r="J17" s="211"/>
      <c r="K17" s="211"/>
      <c r="L17" s="211"/>
      <c r="M17" s="211"/>
      <c r="N17" s="211"/>
      <c r="O17" s="211"/>
      <c r="P17" s="211"/>
    </row>
    <row r="18" spans="1:16" s="12" customFormat="1" ht="18" customHeight="1" thickBot="1" x14ac:dyDescent="0.2">
      <c r="A18" s="206"/>
      <c r="B18" s="213"/>
      <c r="C18" s="208"/>
      <c r="D18" s="196"/>
      <c r="E18" s="211"/>
      <c r="F18" s="211"/>
      <c r="G18" s="211"/>
      <c r="H18" s="211"/>
      <c r="I18" s="211"/>
      <c r="J18" s="211"/>
      <c r="K18" s="211"/>
      <c r="L18" s="211"/>
      <c r="M18" s="211"/>
      <c r="N18" s="211"/>
      <c r="O18" s="211"/>
      <c r="P18" s="211"/>
    </row>
    <row r="19" spans="1:16" s="12" customFormat="1" ht="35" customHeight="1" x14ac:dyDescent="0.15">
      <c r="A19" s="206" t="s">
        <v>9</v>
      </c>
      <c r="B19" s="204" t="s">
        <v>10</v>
      </c>
      <c r="C19" s="198">
        <f>SUM(D19:D39)</f>
        <v>0.15001</v>
      </c>
      <c r="D19" s="203">
        <v>2.1430000000000001E-2</v>
      </c>
      <c r="E19" s="211">
        <v>100</v>
      </c>
      <c r="F19" s="211" t="s">
        <v>139</v>
      </c>
      <c r="G19" s="211">
        <v>100</v>
      </c>
      <c r="H19" s="211" t="s">
        <v>140</v>
      </c>
      <c r="I19" s="211">
        <v>100</v>
      </c>
      <c r="J19" s="211" t="s">
        <v>533</v>
      </c>
      <c r="K19" s="211">
        <v>100</v>
      </c>
      <c r="L19" s="211" t="s">
        <v>534</v>
      </c>
      <c r="M19" s="211">
        <v>100</v>
      </c>
      <c r="N19" s="211" t="s">
        <v>141</v>
      </c>
      <c r="O19" s="211">
        <v>100</v>
      </c>
      <c r="P19" s="211" t="s">
        <v>141</v>
      </c>
    </row>
    <row r="20" spans="1:16" s="12" customFormat="1" ht="35" customHeight="1" x14ac:dyDescent="0.15">
      <c r="A20" s="206"/>
      <c r="B20" s="204"/>
      <c r="C20" s="198"/>
      <c r="D20" s="195"/>
      <c r="E20" s="211"/>
      <c r="F20" s="211"/>
      <c r="G20" s="211"/>
      <c r="H20" s="211"/>
      <c r="I20" s="211"/>
      <c r="J20" s="211"/>
      <c r="K20" s="211"/>
      <c r="L20" s="211"/>
      <c r="M20" s="211"/>
      <c r="N20" s="211"/>
      <c r="O20" s="211"/>
      <c r="P20" s="211"/>
    </row>
    <row r="21" spans="1:16" s="12" customFormat="1" ht="35" customHeight="1" x14ac:dyDescent="0.15">
      <c r="A21" s="206"/>
      <c r="B21" s="204"/>
      <c r="C21" s="198"/>
      <c r="D21" s="201"/>
      <c r="E21" s="211"/>
      <c r="F21" s="211"/>
      <c r="G21" s="211"/>
      <c r="H21" s="211"/>
      <c r="I21" s="211"/>
      <c r="J21" s="211"/>
      <c r="K21" s="211"/>
      <c r="L21" s="211"/>
      <c r="M21" s="211"/>
      <c r="N21" s="211"/>
      <c r="O21" s="211"/>
      <c r="P21" s="211"/>
    </row>
    <row r="22" spans="1:16" s="12" customFormat="1" ht="18" customHeight="1" x14ac:dyDescent="0.15">
      <c r="A22" s="206"/>
      <c r="B22" s="204" t="s">
        <v>11</v>
      </c>
      <c r="C22" s="198"/>
      <c r="D22" s="194">
        <v>2.1430000000000001E-2</v>
      </c>
      <c r="E22" s="211">
        <v>100</v>
      </c>
      <c r="F22" s="211" t="s">
        <v>142</v>
      </c>
      <c r="G22" s="211">
        <v>100</v>
      </c>
      <c r="H22" s="211" t="s">
        <v>143</v>
      </c>
      <c r="I22" s="211">
        <v>50</v>
      </c>
      <c r="J22" s="211" t="s">
        <v>546</v>
      </c>
      <c r="K22" s="211">
        <v>50</v>
      </c>
      <c r="L22" s="211" t="s">
        <v>144</v>
      </c>
      <c r="M22" s="211">
        <v>100</v>
      </c>
      <c r="N22" s="211" t="s">
        <v>145</v>
      </c>
      <c r="O22" s="211">
        <v>100</v>
      </c>
      <c r="P22" s="211" t="s">
        <v>145</v>
      </c>
    </row>
    <row r="23" spans="1:16" s="12" customFormat="1" ht="18" customHeight="1" x14ac:dyDescent="0.15">
      <c r="A23" s="206"/>
      <c r="B23" s="204"/>
      <c r="C23" s="198"/>
      <c r="D23" s="195"/>
      <c r="E23" s="211"/>
      <c r="F23" s="211"/>
      <c r="G23" s="211"/>
      <c r="H23" s="211"/>
      <c r="I23" s="211"/>
      <c r="J23" s="211"/>
      <c r="K23" s="211"/>
      <c r="L23" s="211"/>
      <c r="M23" s="211"/>
      <c r="N23" s="211"/>
      <c r="O23" s="211"/>
      <c r="P23" s="211"/>
    </row>
    <row r="24" spans="1:16" s="12" customFormat="1" ht="18" customHeight="1" x14ac:dyDescent="0.15">
      <c r="A24" s="206"/>
      <c r="B24" s="204"/>
      <c r="C24" s="198"/>
      <c r="D24" s="201"/>
      <c r="E24" s="211"/>
      <c r="F24" s="211"/>
      <c r="G24" s="211"/>
      <c r="H24" s="211"/>
      <c r="I24" s="211"/>
      <c r="J24" s="211"/>
      <c r="K24" s="211"/>
      <c r="L24" s="211"/>
      <c r="M24" s="211"/>
      <c r="N24" s="211"/>
      <c r="O24" s="211"/>
      <c r="P24" s="211"/>
    </row>
    <row r="25" spans="1:16" s="12" customFormat="1" ht="35" customHeight="1" x14ac:dyDescent="0.15">
      <c r="A25" s="206"/>
      <c r="B25" s="193" t="s">
        <v>12</v>
      </c>
      <c r="C25" s="198"/>
      <c r="D25" s="194">
        <v>2.1430000000000001E-2</v>
      </c>
      <c r="E25" s="211">
        <v>100</v>
      </c>
      <c r="F25" s="211" t="s">
        <v>552</v>
      </c>
      <c r="G25" s="211">
        <v>100</v>
      </c>
      <c r="H25" s="211" t="s">
        <v>553</v>
      </c>
      <c r="I25" s="211">
        <v>50</v>
      </c>
      <c r="J25" s="211" t="s">
        <v>554</v>
      </c>
      <c r="K25" s="211">
        <v>50</v>
      </c>
      <c r="L25" s="211" t="s">
        <v>547</v>
      </c>
      <c r="M25" s="211">
        <v>100</v>
      </c>
      <c r="N25" s="211" t="s">
        <v>405</v>
      </c>
      <c r="O25" s="211">
        <v>100</v>
      </c>
      <c r="P25" s="211" t="s">
        <v>405</v>
      </c>
    </row>
    <row r="26" spans="1:16" s="12" customFormat="1" ht="35" customHeight="1" x14ac:dyDescent="0.15">
      <c r="A26" s="206"/>
      <c r="B26" s="193"/>
      <c r="C26" s="198"/>
      <c r="D26" s="195"/>
      <c r="E26" s="211"/>
      <c r="F26" s="211"/>
      <c r="G26" s="211"/>
      <c r="H26" s="211"/>
      <c r="I26" s="211"/>
      <c r="J26" s="211"/>
      <c r="K26" s="211"/>
      <c r="L26" s="211"/>
      <c r="M26" s="211"/>
      <c r="N26" s="211"/>
      <c r="O26" s="211"/>
      <c r="P26" s="211"/>
    </row>
    <row r="27" spans="1:16" s="12" customFormat="1" ht="35" customHeight="1" x14ac:dyDescent="0.15">
      <c r="A27" s="206"/>
      <c r="B27" s="193"/>
      <c r="C27" s="198"/>
      <c r="D27" s="201"/>
      <c r="E27" s="211"/>
      <c r="F27" s="211"/>
      <c r="G27" s="211"/>
      <c r="H27" s="211"/>
      <c r="I27" s="211"/>
      <c r="J27" s="211"/>
      <c r="K27" s="211"/>
      <c r="L27" s="211"/>
      <c r="M27" s="211"/>
      <c r="N27" s="211"/>
      <c r="O27" s="211"/>
      <c r="P27" s="211"/>
    </row>
    <row r="28" spans="1:16" s="12" customFormat="1" ht="18" customHeight="1" x14ac:dyDescent="0.15">
      <c r="A28" s="206"/>
      <c r="B28" s="193" t="s">
        <v>13</v>
      </c>
      <c r="C28" s="198"/>
      <c r="D28" s="194">
        <v>2.1430000000000001E-2</v>
      </c>
      <c r="E28" s="211" t="s">
        <v>58</v>
      </c>
      <c r="F28" s="211" t="s">
        <v>64</v>
      </c>
      <c r="G28" s="211" t="s">
        <v>58</v>
      </c>
      <c r="H28" s="211" t="s">
        <v>64</v>
      </c>
      <c r="I28" s="211" t="s">
        <v>58</v>
      </c>
      <c r="J28" s="211" t="s">
        <v>64</v>
      </c>
      <c r="K28" s="211" t="s">
        <v>58</v>
      </c>
      <c r="L28" s="211" t="s">
        <v>64</v>
      </c>
      <c r="M28" s="211" t="s">
        <v>58</v>
      </c>
      <c r="N28" s="211" t="s">
        <v>64</v>
      </c>
      <c r="O28" s="211" t="s">
        <v>58</v>
      </c>
      <c r="P28" s="211" t="s">
        <v>64</v>
      </c>
    </row>
    <row r="29" spans="1:16" s="12" customFormat="1" ht="18" customHeight="1" x14ac:dyDescent="0.15">
      <c r="A29" s="206"/>
      <c r="B29" s="193"/>
      <c r="C29" s="198"/>
      <c r="D29" s="195"/>
      <c r="E29" s="211"/>
      <c r="F29" s="211"/>
      <c r="G29" s="211"/>
      <c r="H29" s="211"/>
      <c r="I29" s="211"/>
      <c r="J29" s="211"/>
      <c r="K29" s="211"/>
      <c r="L29" s="211"/>
      <c r="M29" s="211"/>
      <c r="N29" s="211"/>
      <c r="O29" s="211"/>
      <c r="P29" s="211"/>
    </row>
    <row r="30" spans="1:16" s="12" customFormat="1" ht="18" customHeight="1" x14ac:dyDescent="0.15">
      <c r="A30" s="206"/>
      <c r="B30" s="193"/>
      <c r="C30" s="198"/>
      <c r="D30" s="201"/>
      <c r="E30" s="211"/>
      <c r="F30" s="211"/>
      <c r="G30" s="211"/>
      <c r="H30" s="211"/>
      <c r="I30" s="211"/>
      <c r="J30" s="211"/>
      <c r="K30" s="211"/>
      <c r="L30" s="211"/>
      <c r="M30" s="211"/>
      <c r="N30" s="211"/>
      <c r="O30" s="211"/>
      <c r="P30" s="211"/>
    </row>
    <row r="31" spans="1:16" s="12" customFormat="1" ht="44" customHeight="1" x14ac:dyDescent="0.15">
      <c r="A31" s="206"/>
      <c r="B31" s="193" t="s">
        <v>14</v>
      </c>
      <c r="C31" s="198"/>
      <c r="D31" s="194">
        <v>2.1430000000000001E-2</v>
      </c>
      <c r="E31" s="211">
        <v>100</v>
      </c>
      <c r="F31" s="211" t="s">
        <v>375</v>
      </c>
      <c r="G31" s="211">
        <v>100</v>
      </c>
      <c r="H31" s="211" t="s">
        <v>376</v>
      </c>
      <c r="I31" s="211">
        <v>100</v>
      </c>
      <c r="J31" s="211" t="s">
        <v>377</v>
      </c>
      <c r="K31" s="211">
        <v>100</v>
      </c>
      <c r="L31" s="211" t="s">
        <v>378</v>
      </c>
      <c r="M31" s="211">
        <v>100</v>
      </c>
      <c r="N31" s="211" t="s">
        <v>379</v>
      </c>
      <c r="O31" s="211">
        <v>100</v>
      </c>
      <c r="P31" s="211" t="s">
        <v>380</v>
      </c>
    </row>
    <row r="32" spans="1:16" s="12" customFormat="1" ht="44" customHeight="1" x14ac:dyDescent="0.15">
      <c r="A32" s="206"/>
      <c r="B32" s="193"/>
      <c r="C32" s="198"/>
      <c r="D32" s="195"/>
      <c r="E32" s="211"/>
      <c r="F32" s="211"/>
      <c r="G32" s="211"/>
      <c r="H32" s="211"/>
      <c r="I32" s="211"/>
      <c r="J32" s="211"/>
      <c r="K32" s="211"/>
      <c r="L32" s="211"/>
      <c r="M32" s="211"/>
      <c r="N32" s="211"/>
      <c r="O32" s="211"/>
      <c r="P32" s="211"/>
    </row>
    <row r="33" spans="1:16" s="12" customFormat="1" ht="44" customHeight="1" x14ac:dyDescent="0.15">
      <c r="A33" s="206"/>
      <c r="B33" s="193"/>
      <c r="C33" s="198"/>
      <c r="D33" s="201"/>
      <c r="E33" s="211"/>
      <c r="F33" s="211"/>
      <c r="G33" s="211"/>
      <c r="H33" s="211"/>
      <c r="I33" s="211"/>
      <c r="J33" s="211"/>
      <c r="K33" s="211"/>
      <c r="L33" s="211"/>
      <c r="M33" s="211"/>
      <c r="N33" s="211"/>
      <c r="O33" s="211"/>
      <c r="P33" s="211"/>
    </row>
    <row r="34" spans="1:16" s="12" customFormat="1" ht="18" customHeight="1" x14ac:dyDescent="0.15">
      <c r="A34" s="206"/>
      <c r="B34" s="193" t="s">
        <v>16</v>
      </c>
      <c r="C34" s="198"/>
      <c r="D34" s="195">
        <v>2.1430000000000001E-2</v>
      </c>
      <c r="E34" s="211">
        <v>50</v>
      </c>
      <c r="F34" s="211" t="s">
        <v>146</v>
      </c>
      <c r="G34" s="211">
        <v>100</v>
      </c>
      <c r="H34" s="211" t="s">
        <v>419</v>
      </c>
      <c r="I34" s="211">
        <v>50</v>
      </c>
      <c r="J34" s="211" t="s">
        <v>371</v>
      </c>
      <c r="K34" s="211">
        <v>100</v>
      </c>
      <c r="L34" s="211" t="s">
        <v>420</v>
      </c>
      <c r="M34" s="211">
        <v>0</v>
      </c>
      <c r="N34" s="211" t="s">
        <v>406</v>
      </c>
      <c r="O34" s="211">
        <v>50</v>
      </c>
      <c r="P34" s="211" t="s">
        <v>413</v>
      </c>
    </row>
    <row r="35" spans="1:16" s="12" customFormat="1" ht="18" customHeight="1" x14ac:dyDescent="0.15">
      <c r="A35" s="206"/>
      <c r="B35" s="193"/>
      <c r="C35" s="198"/>
      <c r="D35" s="195"/>
      <c r="E35" s="211"/>
      <c r="F35" s="211"/>
      <c r="G35" s="211"/>
      <c r="H35" s="211"/>
      <c r="I35" s="211"/>
      <c r="J35" s="211"/>
      <c r="K35" s="211"/>
      <c r="L35" s="211"/>
      <c r="M35" s="211"/>
      <c r="N35" s="211"/>
      <c r="O35" s="211"/>
      <c r="P35" s="211"/>
    </row>
    <row r="36" spans="1:16" s="12" customFormat="1" ht="18" customHeight="1" x14ac:dyDescent="0.15">
      <c r="A36" s="206"/>
      <c r="B36" s="193"/>
      <c r="C36" s="198"/>
      <c r="D36" s="201"/>
      <c r="E36" s="211"/>
      <c r="F36" s="211"/>
      <c r="G36" s="211"/>
      <c r="H36" s="211"/>
      <c r="I36" s="211"/>
      <c r="J36" s="211"/>
      <c r="K36" s="211"/>
      <c r="L36" s="211"/>
      <c r="M36" s="211"/>
      <c r="N36" s="211"/>
      <c r="O36" s="211"/>
      <c r="P36" s="211"/>
    </row>
    <row r="37" spans="1:16" s="12" customFormat="1" ht="21" customHeight="1" x14ac:dyDescent="0.15">
      <c r="A37" s="206"/>
      <c r="B37" s="204" t="s">
        <v>17</v>
      </c>
      <c r="C37" s="198"/>
      <c r="D37" s="194">
        <v>2.1430000000000001E-2</v>
      </c>
      <c r="E37" s="211">
        <v>50</v>
      </c>
      <c r="F37" s="211" t="s">
        <v>548</v>
      </c>
      <c r="G37" s="211">
        <v>100</v>
      </c>
      <c r="H37" s="211" t="s">
        <v>381</v>
      </c>
      <c r="I37" s="211">
        <v>50</v>
      </c>
      <c r="J37" s="211" t="s">
        <v>549</v>
      </c>
      <c r="K37" s="211">
        <v>50</v>
      </c>
      <c r="L37" s="211" t="s">
        <v>549</v>
      </c>
      <c r="M37" s="211">
        <v>100</v>
      </c>
      <c r="N37" s="211" t="s">
        <v>382</v>
      </c>
      <c r="O37" s="211">
        <v>100</v>
      </c>
      <c r="P37" s="211" t="s">
        <v>430</v>
      </c>
    </row>
    <row r="38" spans="1:16" s="12" customFormat="1" ht="21" customHeight="1" x14ac:dyDescent="0.15">
      <c r="A38" s="206"/>
      <c r="B38" s="204"/>
      <c r="C38" s="198"/>
      <c r="D38" s="195"/>
      <c r="E38" s="211"/>
      <c r="F38" s="211"/>
      <c r="G38" s="211"/>
      <c r="H38" s="211"/>
      <c r="I38" s="211"/>
      <c r="J38" s="211"/>
      <c r="K38" s="211"/>
      <c r="L38" s="211"/>
      <c r="M38" s="211"/>
      <c r="N38" s="211"/>
      <c r="O38" s="211"/>
      <c r="P38" s="211"/>
    </row>
    <row r="39" spans="1:16" s="12" customFormat="1" ht="21" customHeight="1" thickBot="1" x14ac:dyDescent="0.2">
      <c r="A39" s="206"/>
      <c r="B39" s="204"/>
      <c r="C39" s="198"/>
      <c r="D39" s="196"/>
      <c r="E39" s="211"/>
      <c r="F39" s="211"/>
      <c r="G39" s="211"/>
      <c r="H39" s="211"/>
      <c r="I39" s="211"/>
      <c r="J39" s="211"/>
      <c r="K39" s="211"/>
      <c r="L39" s="211"/>
      <c r="M39" s="211"/>
      <c r="N39" s="211"/>
      <c r="O39" s="211"/>
      <c r="P39" s="211"/>
    </row>
    <row r="40" spans="1:16" s="12" customFormat="1" ht="18" customHeight="1" x14ac:dyDescent="0.15">
      <c r="A40" s="206" t="s">
        <v>18</v>
      </c>
      <c r="B40" s="204" t="s">
        <v>19</v>
      </c>
      <c r="C40" s="198">
        <f>SUM(D40:D48)</f>
        <v>9.9989999999999996E-2</v>
      </c>
      <c r="D40" s="203">
        <v>3.3329999999999999E-2</v>
      </c>
      <c r="E40" s="211">
        <v>50</v>
      </c>
      <c r="F40" s="211" t="s">
        <v>407</v>
      </c>
      <c r="G40" s="211">
        <v>100</v>
      </c>
      <c r="H40" s="211" t="s">
        <v>555</v>
      </c>
      <c r="I40" s="211">
        <v>50</v>
      </c>
      <c r="J40" s="211" t="s">
        <v>556</v>
      </c>
      <c r="K40" s="211">
        <v>100</v>
      </c>
      <c r="L40" s="211" t="s">
        <v>557</v>
      </c>
      <c r="M40" s="211">
        <v>100</v>
      </c>
      <c r="N40" s="211" t="s">
        <v>408</v>
      </c>
      <c r="O40" s="211">
        <v>100</v>
      </c>
      <c r="P40" s="211" t="s">
        <v>409</v>
      </c>
    </row>
    <row r="41" spans="1:16" s="12" customFormat="1" ht="18" customHeight="1" x14ac:dyDescent="0.15">
      <c r="A41" s="206"/>
      <c r="B41" s="204"/>
      <c r="C41" s="198"/>
      <c r="D41" s="195"/>
      <c r="E41" s="211"/>
      <c r="F41" s="211"/>
      <c r="G41" s="211"/>
      <c r="H41" s="211"/>
      <c r="I41" s="211"/>
      <c r="J41" s="211"/>
      <c r="K41" s="211"/>
      <c r="L41" s="211"/>
      <c r="M41" s="211"/>
      <c r="N41" s="211"/>
      <c r="O41" s="211"/>
      <c r="P41" s="211"/>
    </row>
    <row r="42" spans="1:16" s="12" customFormat="1" ht="18" customHeight="1" x14ac:dyDescent="0.15">
      <c r="A42" s="206"/>
      <c r="B42" s="204"/>
      <c r="C42" s="198"/>
      <c r="D42" s="201"/>
      <c r="E42" s="211"/>
      <c r="F42" s="211"/>
      <c r="G42" s="211"/>
      <c r="H42" s="211"/>
      <c r="I42" s="211"/>
      <c r="J42" s="211"/>
      <c r="K42" s="211"/>
      <c r="L42" s="211"/>
      <c r="M42" s="211"/>
      <c r="N42" s="211"/>
      <c r="O42" s="211"/>
      <c r="P42" s="211"/>
    </row>
    <row r="43" spans="1:16" s="12" customFormat="1" ht="37" customHeight="1" x14ac:dyDescent="0.15">
      <c r="A43" s="206"/>
      <c r="B43" s="204" t="s">
        <v>20</v>
      </c>
      <c r="C43" s="198"/>
      <c r="D43" s="194">
        <v>3.3329999999999999E-2</v>
      </c>
      <c r="E43" s="211">
        <v>50</v>
      </c>
      <c r="F43" s="211" t="s">
        <v>550</v>
      </c>
      <c r="G43" s="211">
        <v>50</v>
      </c>
      <c r="H43" s="211" t="s">
        <v>559</v>
      </c>
      <c r="I43" s="211">
        <v>75</v>
      </c>
      <c r="J43" s="211" t="s">
        <v>558</v>
      </c>
      <c r="K43" s="211">
        <v>75</v>
      </c>
      <c r="L43" s="211" t="s">
        <v>560</v>
      </c>
      <c r="M43" s="211">
        <v>100</v>
      </c>
      <c r="N43" s="211" t="s">
        <v>147</v>
      </c>
      <c r="O43" s="211">
        <v>100</v>
      </c>
      <c r="P43" s="211" t="s">
        <v>147</v>
      </c>
    </row>
    <row r="44" spans="1:16" s="12" customFormat="1" ht="37" customHeight="1" x14ac:dyDescent="0.15">
      <c r="A44" s="206"/>
      <c r="B44" s="204"/>
      <c r="C44" s="198"/>
      <c r="D44" s="195"/>
      <c r="E44" s="211"/>
      <c r="F44" s="211"/>
      <c r="G44" s="211"/>
      <c r="H44" s="211"/>
      <c r="I44" s="211"/>
      <c r="J44" s="211"/>
      <c r="K44" s="211"/>
      <c r="L44" s="211"/>
      <c r="M44" s="211"/>
      <c r="N44" s="211"/>
      <c r="O44" s="211"/>
      <c r="P44" s="211"/>
    </row>
    <row r="45" spans="1:16" s="12" customFormat="1" ht="37" customHeight="1" x14ac:dyDescent="0.15">
      <c r="A45" s="206"/>
      <c r="B45" s="204"/>
      <c r="C45" s="198"/>
      <c r="D45" s="201"/>
      <c r="E45" s="211"/>
      <c r="F45" s="211"/>
      <c r="G45" s="211"/>
      <c r="H45" s="211"/>
      <c r="I45" s="211"/>
      <c r="J45" s="211"/>
      <c r="K45" s="211"/>
      <c r="L45" s="211"/>
      <c r="M45" s="211"/>
      <c r="N45" s="211"/>
      <c r="O45" s="211"/>
      <c r="P45" s="211"/>
    </row>
    <row r="46" spans="1:16" s="12" customFormat="1" ht="18" customHeight="1" x14ac:dyDescent="0.15">
      <c r="A46" s="206"/>
      <c r="B46" s="193" t="s">
        <v>21</v>
      </c>
      <c r="C46" s="198"/>
      <c r="D46" s="194">
        <v>3.3329999999999999E-2</v>
      </c>
      <c r="E46" s="211">
        <v>100</v>
      </c>
      <c r="F46" s="211" t="s">
        <v>148</v>
      </c>
      <c r="G46" s="211">
        <v>100</v>
      </c>
      <c r="H46" s="211" t="s">
        <v>148</v>
      </c>
      <c r="I46" s="211">
        <v>100</v>
      </c>
      <c r="J46" s="211" t="s">
        <v>148</v>
      </c>
      <c r="K46" s="211">
        <v>100</v>
      </c>
      <c r="L46" s="211" t="s">
        <v>148</v>
      </c>
      <c r="M46" s="211">
        <v>100</v>
      </c>
      <c r="N46" s="211" t="s">
        <v>148</v>
      </c>
      <c r="O46" s="211">
        <v>100</v>
      </c>
      <c r="P46" s="211" t="s">
        <v>148</v>
      </c>
    </row>
    <row r="47" spans="1:16" s="12" customFormat="1" ht="18" customHeight="1" x14ac:dyDescent="0.15">
      <c r="A47" s="206"/>
      <c r="B47" s="193"/>
      <c r="C47" s="198"/>
      <c r="D47" s="195"/>
      <c r="E47" s="211"/>
      <c r="F47" s="211"/>
      <c r="G47" s="211"/>
      <c r="H47" s="211"/>
      <c r="I47" s="211"/>
      <c r="J47" s="211"/>
      <c r="K47" s="211"/>
      <c r="L47" s="211"/>
      <c r="M47" s="211"/>
      <c r="N47" s="211"/>
      <c r="O47" s="211"/>
      <c r="P47" s="211"/>
    </row>
    <row r="48" spans="1:16" s="12" customFormat="1" ht="18" customHeight="1" thickBot="1" x14ac:dyDescent="0.2">
      <c r="A48" s="206"/>
      <c r="B48" s="193"/>
      <c r="C48" s="198"/>
      <c r="D48" s="196"/>
      <c r="E48" s="211"/>
      <c r="F48" s="211"/>
      <c r="G48" s="211"/>
      <c r="H48" s="211"/>
      <c r="I48" s="211"/>
      <c r="J48" s="211"/>
      <c r="K48" s="211"/>
      <c r="L48" s="211"/>
      <c r="M48" s="211"/>
      <c r="N48" s="211"/>
      <c r="O48" s="211"/>
      <c r="P48" s="211"/>
    </row>
    <row r="49" spans="1:16" s="12" customFormat="1" ht="18" customHeight="1" x14ac:dyDescent="0.15">
      <c r="A49" s="206" t="s">
        <v>421</v>
      </c>
      <c r="B49" s="193" t="s">
        <v>23</v>
      </c>
      <c r="C49" s="198">
        <f>SUM(D49:D60)</f>
        <v>0.1</v>
      </c>
      <c r="D49" s="203">
        <v>2.5000000000000001E-2</v>
      </c>
      <c r="E49" s="211">
        <v>50</v>
      </c>
      <c r="F49" s="211" t="s">
        <v>116</v>
      </c>
      <c r="G49" s="211">
        <v>50</v>
      </c>
      <c r="H49" s="211" t="s">
        <v>116</v>
      </c>
      <c r="I49" s="211">
        <v>50</v>
      </c>
      <c r="J49" s="211" t="s">
        <v>116</v>
      </c>
      <c r="K49" s="211">
        <v>50</v>
      </c>
      <c r="L49" s="211" t="s">
        <v>116</v>
      </c>
      <c r="M49" s="211">
        <v>50</v>
      </c>
      <c r="N49" s="211" t="s">
        <v>116</v>
      </c>
      <c r="O49" s="211">
        <v>50</v>
      </c>
      <c r="P49" s="211" t="s">
        <v>116</v>
      </c>
    </row>
    <row r="50" spans="1:16" s="12" customFormat="1" ht="18" customHeight="1" x14ac:dyDescent="0.15">
      <c r="A50" s="206"/>
      <c r="B50" s="193"/>
      <c r="C50" s="198"/>
      <c r="D50" s="195"/>
      <c r="E50" s="211"/>
      <c r="F50" s="211"/>
      <c r="G50" s="211"/>
      <c r="H50" s="211"/>
      <c r="I50" s="211"/>
      <c r="J50" s="211"/>
      <c r="K50" s="211"/>
      <c r="L50" s="211"/>
      <c r="M50" s="211"/>
      <c r="N50" s="211"/>
      <c r="O50" s="211"/>
      <c r="P50" s="211"/>
    </row>
    <row r="51" spans="1:16" s="12" customFormat="1" ht="18" customHeight="1" x14ac:dyDescent="0.15">
      <c r="A51" s="206"/>
      <c r="B51" s="193"/>
      <c r="C51" s="198"/>
      <c r="D51" s="201"/>
      <c r="E51" s="211"/>
      <c r="F51" s="211"/>
      <c r="G51" s="211"/>
      <c r="H51" s="211"/>
      <c r="I51" s="211"/>
      <c r="J51" s="211"/>
      <c r="K51" s="211"/>
      <c r="L51" s="211"/>
      <c r="M51" s="211"/>
      <c r="N51" s="211"/>
      <c r="O51" s="211"/>
      <c r="P51" s="211"/>
    </row>
    <row r="52" spans="1:16" s="12" customFormat="1" ht="22.25" customHeight="1" x14ac:dyDescent="0.15">
      <c r="A52" s="206"/>
      <c r="B52" s="193" t="s">
        <v>24</v>
      </c>
      <c r="C52" s="198"/>
      <c r="D52" s="194">
        <v>2.5000000000000001E-2</v>
      </c>
      <c r="E52" s="211">
        <v>100</v>
      </c>
      <c r="F52" s="211" t="s">
        <v>149</v>
      </c>
      <c r="G52" s="211">
        <v>100</v>
      </c>
      <c r="H52" s="211" t="s">
        <v>149</v>
      </c>
      <c r="I52" s="211">
        <v>50</v>
      </c>
      <c r="J52" s="211" t="s">
        <v>150</v>
      </c>
      <c r="K52" s="211">
        <v>50</v>
      </c>
      <c r="L52" s="211" t="s">
        <v>150</v>
      </c>
      <c r="M52" s="211">
        <v>100</v>
      </c>
      <c r="N52" s="211" t="s">
        <v>149</v>
      </c>
      <c r="O52" s="211">
        <v>100</v>
      </c>
      <c r="P52" s="211" t="s">
        <v>149</v>
      </c>
    </row>
    <row r="53" spans="1:16" s="12" customFormat="1" ht="22.25" customHeight="1" x14ac:dyDescent="0.15">
      <c r="A53" s="206"/>
      <c r="B53" s="193"/>
      <c r="C53" s="198"/>
      <c r="D53" s="195"/>
      <c r="E53" s="211"/>
      <c r="F53" s="211"/>
      <c r="G53" s="211"/>
      <c r="H53" s="211"/>
      <c r="I53" s="211"/>
      <c r="J53" s="211"/>
      <c r="K53" s="211"/>
      <c r="L53" s="211"/>
      <c r="M53" s="211"/>
      <c r="N53" s="211"/>
      <c r="O53" s="211"/>
      <c r="P53" s="211"/>
    </row>
    <row r="54" spans="1:16" s="12" customFormat="1" ht="22.25" customHeight="1" x14ac:dyDescent="0.15">
      <c r="A54" s="206"/>
      <c r="B54" s="193"/>
      <c r="C54" s="198"/>
      <c r="D54" s="201"/>
      <c r="E54" s="211"/>
      <c r="F54" s="211"/>
      <c r="G54" s="211"/>
      <c r="H54" s="211"/>
      <c r="I54" s="211"/>
      <c r="J54" s="211"/>
      <c r="K54" s="211"/>
      <c r="L54" s="211"/>
      <c r="M54" s="211"/>
      <c r="N54" s="211"/>
      <c r="O54" s="211"/>
      <c r="P54" s="211"/>
    </row>
    <row r="55" spans="1:16" s="12" customFormat="1" ht="22.25" customHeight="1" x14ac:dyDescent="0.15">
      <c r="A55" s="206"/>
      <c r="B55" s="193" t="s">
        <v>25</v>
      </c>
      <c r="C55" s="198"/>
      <c r="D55" s="194">
        <v>2.5000000000000001E-2</v>
      </c>
      <c r="E55" s="211" t="s">
        <v>58</v>
      </c>
      <c r="F55" s="211" t="s">
        <v>64</v>
      </c>
      <c r="G55" s="211" t="s">
        <v>58</v>
      </c>
      <c r="H55" s="211" t="s">
        <v>64</v>
      </c>
      <c r="I55" s="211" t="s">
        <v>58</v>
      </c>
      <c r="J55" s="211" t="s">
        <v>64</v>
      </c>
      <c r="K55" s="211" t="s">
        <v>58</v>
      </c>
      <c r="L55" s="211" t="s">
        <v>64</v>
      </c>
      <c r="M55" s="211" t="s">
        <v>58</v>
      </c>
      <c r="N55" s="211" t="s">
        <v>64</v>
      </c>
      <c r="O55" s="211" t="s">
        <v>58</v>
      </c>
      <c r="P55" s="211" t="s">
        <v>64</v>
      </c>
    </row>
    <row r="56" spans="1:16" s="12" customFormat="1" ht="22.25" customHeight="1" x14ac:dyDescent="0.15">
      <c r="A56" s="206"/>
      <c r="B56" s="193"/>
      <c r="C56" s="198"/>
      <c r="D56" s="195"/>
      <c r="E56" s="211"/>
      <c r="F56" s="211"/>
      <c r="G56" s="211"/>
      <c r="H56" s="211"/>
      <c r="I56" s="211"/>
      <c r="J56" s="211"/>
      <c r="K56" s="211"/>
      <c r="L56" s="211"/>
      <c r="M56" s="211"/>
      <c r="N56" s="211"/>
      <c r="O56" s="211"/>
      <c r="P56" s="211"/>
    </row>
    <row r="57" spans="1:16" s="12" customFormat="1" ht="22.25" customHeight="1" x14ac:dyDescent="0.15">
      <c r="A57" s="206"/>
      <c r="B57" s="193"/>
      <c r="C57" s="198"/>
      <c r="D57" s="201"/>
      <c r="E57" s="211"/>
      <c r="F57" s="211"/>
      <c r="G57" s="211"/>
      <c r="H57" s="211"/>
      <c r="I57" s="211"/>
      <c r="J57" s="211"/>
      <c r="K57" s="211"/>
      <c r="L57" s="211"/>
      <c r="M57" s="211"/>
      <c r="N57" s="211"/>
      <c r="O57" s="211"/>
      <c r="P57" s="211"/>
    </row>
    <row r="58" spans="1:16" s="12" customFormat="1" ht="22.25" customHeight="1" x14ac:dyDescent="0.15">
      <c r="A58" s="206"/>
      <c r="B58" s="193" t="s">
        <v>26</v>
      </c>
      <c r="C58" s="198"/>
      <c r="D58" s="194">
        <v>2.5000000000000001E-2</v>
      </c>
      <c r="E58" s="211">
        <v>50</v>
      </c>
      <c r="F58" s="211" t="s">
        <v>151</v>
      </c>
      <c r="G58" s="211">
        <v>50</v>
      </c>
      <c r="H58" s="211" t="s">
        <v>151</v>
      </c>
      <c r="I58" s="211">
        <v>50</v>
      </c>
      <c r="J58" s="211" t="s">
        <v>151</v>
      </c>
      <c r="K58" s="211">
        <v>50</v>
      </c>
      <c r="L58" s="211" t="s">
        <v>151</v>
      </c>
      <c r="M58" s="211">
        <v>50</v>
      </c>
      <c r="N58" s="211" t="s">
        <v>151</v>
      </c>
      <c r="O58" s="211">
        <v>100</v>
      </c>
      <c r="P58" s="211" t="s">
        <v>151</v>
      </c>
    </row>
    <row r="59" spans="1:16" s="12" customFormat="1" ht="22.25" customHeight="1" x14ac:dyDescent="0.15">
      <c r="A59" s="206"/>
      <c r="B59" s="193"/>
      <c r="C59" s="198"/>
      <c r="D59" s="195"/>
      <c r="E59" s="211"/>
      <c r="F59" s="211"/>
      <c r="G59" s="211"/>
      <c r="H59" s="211"/>
      <c r="I59" s="211"/>
      <c r="J59" s="211"/>
      <c r="K59" s="211"/>
      <c r="L59" s="211"/>
      <c r="M59" s="211"/>
      <c r="N59" s="211"/>
      <c r="O59" s="211"/>
      <c r="P59" s="211"/>
    </row>
    <row r="60" spans="1:16" s="12" customFormat="1" ht="22.25" customHeight="1" thickBot="1" x14ac:dyDescent="0.2">
      <c r="A60" s="206"/>
      <c r="B60" s="193"/>
      <c r="C60" s="198"/>
      <c r="D60" s="196"/>
      <c r="E60" s="211"/>
      <c r="F60" s="211"/>
      <c r="G60" s="211"/>
      <c r="H60" s="211"/>
      <c r="I60" s="211"/>
      <c r="J60" s="211"/>
      <c r="K60" s="211"/>
      <c r="L60" s="211"/>
      <c r="M60" s="211"/>
      <c r="N60" s="211"/>
      <c r="O60" s="211"/>
      <c r="P60" s="211"/>
    </row>
    <row r="61" spans="1:16" s="12" customFormat="1" ht="18" customHeight="1" x14ac:dyDescent="0.15">
      <c r="A61" s="206" t="s">
        <v>323</v>
      </c>
      <c r="B61" s="204" t="s">
        <v>418</v>
      </c>
      <c r="C61" s="198">
        <f>SUM(D61:D72)</f>
        <v>0.05</v>
      </c>
      <c r="D61" s="203">
        <v>1.2500000000000001E-2</v>
      </c>
      <c r="E61" s="211">
        <v>100</v>
      </c>
      <c r="F61" s="211" t="s">
        <v>372</v>
      </c>
      <c r="G61" s="211">
        <v>100</v>
      </c>
      <c r="H61" s="211" t="s">
        <v>373</v>
      </c>
      <c r="I61" s="211">
        <v>100</v>
      </c>
      <c r="J61" s="211" t="s">
        <v>372</v>
      </c>
      <c r="K61" s="211">
        <v>100</v>
      </c>
      <c r="L61" s="211" t="s">
        <v>374</v>
      </c>
      <c r="M61" s="211">
        <v>100</v>
      </c>
      <c r="N61" s="211" t="s">
        <v>432</v>
      </c>
      <c r="O61" s="211">
        <v>100</v>
      </c>
      <c r="P61" s="211" t="s">
        <v>431</v>
      </c>
    </row>
    <row r="62" spans="1:16" s="12" customFormat="1" ht="18" customHeight="1" x14ac:dyDescent="0.15">
      <c r="A62" s="206"/>
      <c r="B62" s="204"/>
      <c r="C62" s="198"/>
      <c r="D62" s="195"/>
      <c r="E62" s="211"/>
      <c r="F62" s="211"/>
      <c r="G62" s="211"/>
      <c r="H62" s="211"/>
      <c r="I62" s="211"/>
      <c r="J62" s="211"/>
      <c r="K62" s="211"/>
      <c r="L62" s="211"/>
      <c r="M62" s="211"/>
      <c r="N62" s="211"/>
      <c r="O62" s="211"/>
      <c r="P62" s="211"/>
    </row>
    <row r="63" spans="1:16" s="12" customFormat="1" ht="18" customHeight="1" x14ac:dyDescent="0.15">
      <c r="A63" s="206"/>
      <c r="B63" s="204"/>
      <c r="C63" s="198"/>
      <c r="D63" s="201"/>
      <c r="E63" s="211"/>
      <c r="F63" s="211"/>
      <c r="G63" s="211"/>
      <c r="H63" s="211"/>
      <c r="I63" s="211"/>
      <c r="J63" s="211"/>
      <c r="K63" s="211"/>
      <c r="L63" s="211"/>
      <c r="M63" s="211"/>
      <c r="N63" s="211"/>
      <c r="O63" s="211"/>
      <c r="P63" s="211"/>
    </row>
    <row r="64" spans="1:16" s="12" customFormat="1" ht="18" customHeight="1" x14ac:dyDescent="0.15">
      <c r="A64" s="206"/>
      <c r="B64" s="193" t="s">
        <v>416</v>
      </c>
      <c r="C64" s="198"/>
      <c r="D64" s="194">
        <v>1.2500000000000001E-2</v>
      </c>
      <c r="E64" s="211">
        <v>100</v>
      </c>
      <c r="F64" s="211" t="s">
        <v>372</v>
      </c>
      <c r="G64" s="211">
        <v>100</v>
      </c>
      <c r="H64" s="211" t="s">
        <v>372</v>
      </c>
      <c r="I64" s="211">
        <v>100</v>
      </c>
      <c r="J64" s="211" t="s">
        <v>372</v>
      </c>
      <c r="K64" s="211">
        <v>100</v>
      </c>
      <c r="L64" s="211" t="s">
        <v>372</v>
      </c>
      <c r="M64" s="211">
        <v>100</v>
      </c>
      <c r="N64" s="211" t="s">
        <v>432</v>
      </c>
      <c r="O64" s="211">
        <v>100</v>
      </c>
      <c r="P64" s="211" t="s">
        <v>431</v>
      </c>
    </row>
    <row r="65" spans="1:16" s="12" customFormat="1" ht="18" customHeight="1" x14ac:dyDescent="0.15">
      <c r="A65" s="206"/>
      <c r="B65" s="193"/>
      <c r="C65" s="198"/>
      <c r="D65" s="195"/>
      <c r="E65" s="211"/>
      <c r="F65" s="211"/>
      <c r="G65" s="211"/>
      <c r="H65" s="211"/>
      <c r="I65" s="211"/>
      <c r="J65" s="211"/>
      <c r="K65" s="211"/>
      <c r="L65" s="211"/>
      <c r="M65" s="211"/>
      <c r="N65" s="211"/>
      <c r="O65" s="211"/>
      <c r="P65" s="211"/>
    </row>
    <row r="66" spans="1:16" s="12" customFormat="1" ht="18" customHeight="1" x14ac:dyDescent="0.15">
      <c r="A66" s="206"/>
      <c r="B66" s="193"/>
      <c r="C66" s="198"/>
      <c r="D66" s="201"/>
      <c r="E66" s="211"/>
      <c r="F66" s="211"/>
      <c r="G66" s="211"/>
      <c r="H66" s="211"/>
      <c r="I66" s="211"/>
      <c r="J66" s="211"/>
      <c r="K66" s="211"/>
      <c r="L66" s="211"/>
      <c r="M66" s="211"/>
      <c r="N66" s="211"/>
      <c r="O66" s="211"/>
      <c r="P66" s="211"/>
    </row>
    <row r="67" spans="1:16" s="12" customFormat="1" ht="18" customHeight="1" x14ac:dyDescent="0.15">
      <c r="A67" s="206"/>
      <c r="B67" s="193" t="s">
        <v>417</v>
      </c>
      <c r="C67" s="198"/>
      <c r="D67" s="194">
        <v>1.2500000000000001E-2</v>
      </c>
      <c r="E67" s="211">
        <v>100</v>
      </c>
      <c r="F67" s="211" t="s">
        <v>152</v>
      </c>
      <c r="G67" s="211">
        <v>50</v>
      </c>
      <c r="H67" s="211" t="s">
        <v>383</v>
      </c>
      <c r="I67" s="211">
        <v>100</v>
      </c>
      <c r="J67" s="211" t="s">
        <v>152</v>
      </c>
      <c r="K67" s="211">
        <v>50</v>
      </c>
      <c r="L67" s="211" t="s">
        <v>383</v>
      </c>
      <c r="M67" s="211">
        <v>100</v>
      </c>
      <c r="N67" s="211" t="s">
        <v>414</v>
      </c>
      <c r="O67" s="211">
        <v>100</v>
      </c>
      <c r="P67" s="211" t="s">
        <v>414</v>
      </c>
    </row>
    <row r="68" spans="1:16" s="12" customFormat="1" ht="18" customHeight="1" x14ac:dyDescent="0.15">
      <c r="A68" s="206"/>
      <c r="B68" s="193"/>
      <c r="C68" s="198"/>
      <c r="D68" s="195"/>
      <c r="E68" s="211"/>
      <c r="F68" s="211"/>
      <c r="G68" s="211"/>
      <c r="H68" s="211"/>
      <c r="I68" s="211"/>
      <c r="J68" s="211"/>
      <c r="K68" s="211"/>
      <c r="L68" s="211"/>
      <c r="M68" s="211"/>
      <c r="N68" s="211"/>
      <c r="O68" s="211"/>
      <c r="P68" s="211"/>
    </row>
    <row r="69" spans="1:16" s="12" customFormat="1" ht="18" customHeight="1" x14ac:dyDescent="0.15">
      <c r="A69" s="206"/>
      <c r="B69" s="193"/>
      <c r="C69" s="198"/>
      <c r="D69" s="201"/>
      <c r="E69" s="211"/>
      <c r="F69" s="211"/>
      <c r="G69" s="211"/>
      <c r="H69" s="211"/>
      <c r="I69" s="211"/>
      <c r="J69" s="211"/>
      <c r="K69" s="211"/>
      <c r="L69" s="211"/>
      <c r="M69" s="211"/>
      <c r="N69" s="211"/>
      <c r="O69" s="211"/>
      <c r="P69" s="211"/>
    </row>
    <row r="70" spans="1:16" s="12" customFormat="1" ht="18" customHeight="1" x14ac:dyDescent="0.15">
      <c r="A70" s="206"/>
      <c r="B70" s="193" t="s">
        <v>32</v>
      </c>
      <c r="C70" s="198"/>
      <c r="D70" s="194">
        <v>1.2500000000000001E-2</v>
      </c>
      <c r="E70" s="211">
        <v>100</v>
      </c>
      <c r="F70" s="211" t="s">
        <v>384</v>
      </c>
      <c r="G70" s="211">
        <v>100</v>
      </c>
      <c r="H70" s="211" t="s">
        <v>384</v>
      </c>
      <c r="I70" s="211">
        <v>100</v>
      </c>
      <c r="J70" s="211" t="s">
        <v>384</v>
      </c>
      <c r="K70" s="211">
        <v>100</v>
      </c>
      <c r="L70" s="211" t="s">
        <v>384</v>
      </c>
      <c r="M70" s="211">
        <v>100</v>
      </c>
      <c r="N70" s="211" t="s">
        <v>384</v>
      </c>
      <c r="O70" s="211">
        <v>100</v>
      </c>
      <c r="P70" s="211" t="s">
        <v>384</v>
      </c>
    </row>
    <row r="71" spans="1:16" s="12" customFormat="1" ht="18" customHeight="1" x14ac:dyDescent="0.15">
      <c r="A71" s="206"/>
      <c r="B71" s="193"/>
      <c r="C71" s="198"/>
      <c r="D71" s="195"/>
      <c r="E71" s="211"/>
      <c r="F71" s="211"/>
      <c r="G71" s="211"/>
      <c r="H71" s="211"/>
      <c r="I71" s="211"/>
      <c r="J71" s="211"/>
      <c r="K71" s="211"/>
      <c r="L71" s="211"/>
      <c r="M71" s="211"/>
      <c r="N71" s="211"/>
      <c r="O71" s="211"/>
      <c r="P71" s="211"/>
    </row>
    <row r="72" spans="1:16" s="12" customFormat="1" ht="18" customHeight="1" thickBot="1" x14ac:dyDescent="0.2">
      <c r="A72" s="206"/>
      <c r="B72" s="193"/>
      <c r="C72" s="198"/>
      <c r="D72" s="196"/>
      <c r="E72" s="211"/>
      <c r="F72" s="211"/>
      <c r="G72" s="211"/>
      <c r="H72" s="211"/>
      <c r="I72" s="211"/>
      <c r="J72" s="211"/>
      <c r="K72" s="211"/>
      <c r="L72" s="211"/>
      <c r="M72" s="211"/>
      <c r="N72" s="211"/>
      <c r="O72" s="211"/>
      <c r="P72" s="211"/>
    </row>
    <row r="73" spans="1:16" s="12" customFormat="1" ht="46" customHeight="1" x14ac:dyDescent="0.15">
      <c r="A73" s="206" t="s">
        <v>33</v>
      </c>
      <c r="B73" s="193" t="s">
        <v>34</v>
      </c>
      <c r="C73" s="202">
        <f>SUM(D73:D78)</f>
        <v>0.1</v>
      </c>
      <c r="D73" s="203">
        <v>0.05</v>
      </c>
      <c r="E73" s="211">
        <v>0</v>
      </c>
      <c r="F73" s="211" t="s">
        <v>551</v>
      </c>
      <c r="G73" s="211">
        <v>50</v>
      </c>
      <c r="H73" s="211" t="s">
        <v>561</v>
      </c>
      <c r="I73" s="211">
        <v>50</v>
      </c>
      <c r="J73" s="211" t="s">
        <v>153</v>
      </c>
      <c r="K73" s="211">
        <v>100</v>
      </c>
      <c r="L73" s="211" t="s">
        <v>530</v>
      </c>
      <c r="M73" s="211">
        <v>100</v>
      </c>
      <c r="N73" s="211" t="s">
        <v>400</v>
      </c>
      <c r="O73" s="211">
        <v>100</v>
      </c>
      <c r="P73" s="211" t="s">
        <v>154</v>
      </c>
    </row>
    <row r="74" spans="1:16" s="12" customFormat="1" ht="46" customHeight="1" x14ac:dyDescent="0.15">
      <c r="A74" s="206"/>
      <c r="B74" s="193"/>
      <c r="C74" s="202"/>
      <c r="D74" s="195"/>
      <c r="E74" s="211"/>
      <c r="F74" s="211"/>
      <c r="G74" s="211"/>
      <c r="H74" s="211"/>
      <c r="I74" s="211"/>
      <c r="J74" s="211"/>
      <c r="K74" s="211"/>
      <c r="L74" s="211"/>
      <c r="M74" s="211"/>
      <c r="N74" s="211"/>
      <c r="O74" s="211"/>
      <c r="P74" s="211"/>
    </row>
    <row r="75" spans="1:16" s="12" customFormat="1" ht="46" customHeight="1" x14ac:dyDescent="0.15">
      <c r="A75" s="206"/>
      <c r="B75" s="193"/>
      <c r="C75" s="202"/>
      <c r="D75" s="201"/>
      <c r="E75" s="211"/>
      <c r="F75" s="211"/>
      <c r="G75" s="211"/>
      <c r="H75" s="211"/>
      <c r="I75" s="211"/>
      <c r="J75" s="211"/>
      <c r="K75" s="211"/>
      <c r="L75" s="211"/>
      <c r="M75" s="211"/>
      <c r="N75" s="211"/>
      <c r="O75" s="211"/>
      <c r="P75" s="211"/>
    </row>
    <row r="76" spans="1:16" s="12" customFormat="1" ht="22.25" customHeight="1" x14ac:dyDescent="0.15">
      <c r="A76" s="206"/>
      <c r="B76" s="193" t="s">
        <v>35</v>
      </c>
      <c r="C76" s="202"/>
      <c r="D76" s="194">
        <v>0.05</v>
      </c>
      <c r="E76" s="211">
        <v>100</v>
      </c>
      <c r="F76" s="211" t="s">
        <v>390</v>
      </c>
      <c r="G76" s="211">
        <v>100</v>
      </c>
      <c r="H76" s="211" t="s">
        <v>391</v>
      </c>
      <c r="I76" s="211">
        <v>100</v>
      </c>
      <c r="J76" s="211" t="s">
        <v>155</v>
      </c>
      <c r="K76" s="211">
        <v>100</v>
      </c>
      <c r="L76" s="211" t="s">
        <v>387</v>
      </c>
      <c r="M76" s="211">
        <v>100</v>
      </c>
      <c r="N76" s="211" t="s">
        <v>392</v>
      </c>
      <c r="O76" s="211">
        <v>100</v>
      </c>
      <c r="P76" s="211" t="s">
        <v>393</v>
      </c>
    </row>
    <row r="77" spans="1:16" s="12" customFormat="1" ht="22.25" customHeight="1" x14ac:dyDescent="0.15">
      <c r="A77" s="206"/>
      <c r="B77" s="193"/>
      <c r="C77" s="202"/>
      <c r="D77" s="195"/>
      <c r="E77" s="211"/>
      <c r="F77" s="211"/>
      <c r="G77" s="211"/>
      <c r="H77" s="211"/>
      <c r="I77" s="211"/>
      <c r="J77" s="211"/>
      <c r="K77" s="211"/>
      <c r="L77" s="211"/>
      <c r="M77" s="211"/>
      <c r="N77" s="211"/>
      <c r="O77" s="211"/>
      <c r="P77" s="211"/>
    </row>
    <row r="78" spans="1:16" s="12" customFormat="1" ht="22.25" customHeight="1" thickBot="1" x14ac:dyDescent="0.2">
      <c r="A78" s="206"/>
      <c r="B78" s="193"/>
      <c r="C78" s="202"/>
      <c r="D78" s="196"/>
      <c r="E78" s="211"/>
      <c r="F78" s="211"/>
      <c r="G78" s="211"/>
      <c r="H78" s="211"/>
      <c r="I78" s="211"/>
      <c r="J78" s="211"/>
      <c r="K78" s="211"/>
      <c r="L78" s="211"/>
      <c r="M78" s="211"/>
      <c r="N78" s="211"/>
      <c r="O78" s="211"/>
      <c r="P78" s="211"/>
    </row>
    <row r="79" spans="1:16" s="12" customFormat="1" ht="18" customHeight="1" x14ac:dyDescent="0.15">
      <c r="A79" s="206" t="s">
        <v>37</v>
      </c>
      <c r="B79" s="193" t="s">
        <v>38</v>
      </c>
      <c r="C79" s="202">
        <f>SUM(D79:D87)</f>
        <v>0.1</v>
      </c>
      <c r="D79" s="195">
        <v>0.04</v>
      </c>
      <c r="E79" s="211">
        <v>100</v>
      </c>
      <c r="F79" s="211" t="s">
        <v>385</v>
      </c>
      <c r="G79" s="211">
        <v>100</v>
      </c>
      <c r="H79" s="211" t="s">
        <v>386</v>
      </c>
      <c r="I79" s="211">
        <v>100</v>
      </c>
      <c r="J79" s="211" t="s">
        <v>385</v>
      </c>
      <c r="K79" s="211">
        <v>100</v>
      </c>
      <c r="L79" s="211" t="s">
        <v>385</v>
      </c>
      <c r="M79" s="211">
        <v>100</v>
      </c>
      <c r="N79" s="211" t="s">
        <v>394</v>
      </c>
      <c r="O79" s="211">
        <v>100</v>
      </c>
      <c r="P79" s="211" t="s">
        <v>395</v>
      </c>
    </row>
    <row r="80" spans="1:16" s="12" customFormat="1" ht="18" customHeight="1" x14ac:dyDescent="0.15">
      <c r="A80" s="206"/>
      <c r="B80" s="193"/>
      <c r="C80" s="202"/>
      <c r="D80" s="195"/>
      <c r="E80" s="211"/>
      <c r="F80" s="211"/>
      <c r="G80" s="211"/>
      <c r="H80" s="211"/>
      <c r="I80" s="211"/>
      <c r="J80" s="211"/>
      <c r="K80" s="211"/>
      <c r="L80" s="211"/>
      <c r="M80" s="211"/>
      <c r="N80" s="211"/>
      <c r="O80" s="211"/>
      <c r="P80" s="211"/>
    </row>
    <row r="81" spans="1:16" s="12" customFormat="1" ht="18" customHeight="1" x14ac:dyDescent="0.15">
      <c r="A81" s="206"/>
      <c r="B81" s="193"/>
      <c r="C81" s="202"/>
      <c r="D81" s="201"/>
      <c r="E81" s="211"/>
      <c r="F81" s="211"/>
      <c r="G81" s="211"/>
      <c r="H81" s="211"/>
      <c r="I81" s="211"/>
      <c r="J81" s="211"/>
      <c r="K81" s="211"/>
      <c r="L81" s="211"/>
      <c r="M81" s="211"/>
      <c r="N81" s="211"/>
      <c r="O81" s="211"/>
      <c r="P81" s="211"/>
    </row>
    <row r="82" spans="1:16" s="12" customFormat="1" ht="22.25" customHeight="1" x14ac:dyDescent="0.15">
      <c r="A82" s="206"/>
      <c r="B82" s="193" t="s">
        <v>39</v>
      </c>
      <c r="C82" s="202"/>
      <c r="D82" s="194">
        <v>0.04</v>
      </c>
      <c r="E82" s="211">
        <v>100</v>
      </c>
      <c r="F82" s="211" t="s">
        <v>156</v>
      </c>
      <c r="G82" s="211">
        <v>100</v>
      </c>
      <c r="H82" s="211" t="s">
        <v>157</v>
      </c>
      <c r="I82" s="211">
        <v>100</v>
      </c>
      <c r="J82" s="211" t="s">
        <v>158</v>
      </c>
      <c r="K82" s="211">
        <v>100</v>
      </c>
      <c r="L82" s="211" t="s">
        <v>158</v>
      </c>
      <c r="M82" s="211">
        <v>100</v>
      </c>
      <c r="N82" s="211" t="s">
        <v>396</v>
      </c>
      <c r="O82" s="211">
        <v>100</v>
      </c>
      <c r="P82" s="211" t="s">
        <v>396</v>
      </c>
    </row>
    <row r="83" spans="1:16" s="12" customFormat="1" ht="22.25" customHeight="1" x14ac:dyDescent="0.15">
      <c r="A83" s="206"/>
      <c r="B83" s="193"/>
      <c r="C83" s="202"/>
      <c r="D83" s="195"/>
      <c r="E83" s="211"/>
      <c r="F83" s="211"/>
      <c r="G83" s="211"/>
      <c r="H83" s="211"/>
      <c r="I83" s="211"/>
      <c r="J83" s="211"/>
      <c r="K83" s="211"/>
      <c r="L83" s="211"/>
      <c r="M83" s="211"/>
      <c r="N83" s="211"/>
      <c r="O83" s="211"/>
      <c r="P83" s="211"/>
    </row>
    <row r="84" spans="1:16" s="12" customFormat="1" ht="22.25" customHeight="1" x14ac:dyDescent="0.15">
      <c r="A84" s="206"/>
      <c r="B84" s="193"/>
      <c r="C84" s="202"/>
      <c r="D84" s="201"/>
      <c r="E84" s="211"/>
      <c r="F84" s="211"/>
      <c r="G84" s="211"/>
      <c r="H84" s="211"/>
      <c r="I84" s="211"/>
      <c r="J84" s="211"/>
      <c r="K84" s="211"/>
      <c r="L84" s="211"/>
      <c r="M84" s="211"/>
      <c r="N84" s="211"/>
      <c r="O84" s="211"/>
      <c r="P84" s="211"/>
    </row>
    <row r="85" spans="1:16" s="12" customFormat="1" ht="18" customHeight="1" x14ac:dyDescent="0.15">
      <c r="A85" s="206"/>
      <c r="B85" s="193" t="s">
        <v>40</v>
      </c>
      <c r="C85" s="202"/>
      <c r="D85" s="194">
        <v>0.02</v>
      </c>
      <c r="E85" s="211">
        <v>100</v>
      </c>
      <c r="F85" s="211" t="s">
        <v>159</v>
      </c>
      <c r="G85" s="211">
        <v>100</v>
      </c>
      <c r="H85" s="211" t="s">
        <v>159</v>
      </c>
      <c r="I85" s="211">
        <v>100</v>
      </c>
      <c r="J85" s="211" t="s">
        <v>159</v>
      </c>
      <c r="K85" s="211">
        <v>100</v>
      </c>
      <c r="L85" s="211" t="s">
        <v>159</v>
      </c>
      <c r="M85" s="211">
        <v>100</v>
      </c>
      <c r="N85" s="211" t="s">
        <v>159</v>
      </c>
      <c r="O85" s="211">
        <v>100</v>
      </c>
      <c r="P85" s="211" t="s">
        <v>159</v>
      </c>
    </row>
    <row r="86" spans="1:16" s="12" customFormat="1" ht="18" customHeight="1" x14ac:dyDescent="0.15">
      <c r="A86" s="206"/>
      <c r="B86" s="193"/>
      <c r="C86" s="202"/>
      <c r="D86" s="195"/>
      <c r="E86" s="211"/>
      <c r="F86" s="211"/>
      <c r="G86" s="211"/>
      <c r="H86" s="211"/>
      <c r="I86" s="211"/>
      <c r="J86" s="211"/>
      <c r="K86" s="211"/>
      <c r="L86" s="211"/>
      <c r="M86" s="211"/>
      <c r="N86" s="211"/>
      <c r="O86" s="211"/>
      <c r="P86" s="211"/>
    </row>
    <row r="87" spans="1:16" s="12" customFormat="1" ht="18" customHeight="1" thickBot="1" x14ac:dyDescent="0.2">
      <c r="A87" s="206"/>
      <c r="B87" s="193"/>
      <c r="C87" s="202"/>
      <c r="D87" s="196"/>
      <c r="E87" s="211"/>
      <c r="F87" s="211"/>
      <c r="G87" s="211"/>
      <c r="H87" s="211"/>
      <c r="I87" s="211"/>
      <c r="J87" s="211"/>
      <c r="K87" s="211"/>
      <c r="L87" s="211"/>
      <c r="M87" s="211"/>
      <c r="N87" s="211"/>
      <c r="O87" s="211"/>
      <c r="P87" s="211"/>
    </row>
    <row r="88" spans="1:16" s="12" customFormat="1" ht="35" customHeight="1" x14ac:dyDescent="0.15">
      <c r="A88" s="206" t="s">
        <v>41</v>
      </c>
      <c r="B88" s="193" t="s">
        <v>368</v>
      </c>
      <c r="C88" s="198">
        <f>SUM(D88:D99)</f>
        <v>0.1</v>
      </c>
      <c r="D88" s="195">
        <v>2.5000000000000001E-2</v>
      </c>
      <c r="E88" s="211">
        <v>100</v>
      </c>
      <c r="F88" s="211" t="s">
        <v>369</v>
      </c>
      <c r="G88" s="211">
        <v>50</v>
      </c>
      <c r="H88" s="211" t="s">
        <v>160</v>
      </c>
      <c r="I88" s="211">
        <v>50</v>
      </c>
      <c r="J88" s="211" t="s">
        <v>531</v>
      </c>
      <c r="K88" s="211">
        <v>50</v>
      </c>
      <c r="L88" s="211" t="s">
        <v>532</v>
      </c>
      <c r="M88" s="211">
        <v>100</v>
      </c>
      <c r="N88" s="211" t="s">
        <v>397</v>
      </c>
      <c r="O88" s="211">
        <v>100</v>
      </c>
      <c r="P88" s="211" t="s">
        <v>398</v>
      </c>
    </row>
    <row r="89" spans="1:16" s="12" customFormat="1" ht="35" customHeight="1" x14ac:dyDescent="0.15">
      <c r="A89" s="206"/>
      <c r="B89" s="193"/>
      <c r="C89" s="198"/>
      <c r="D89" s="195"/>
      <c r="E89" s="211"/>
      <c r="F89" s="211"/>
      <c r="G89" s="211"/>
      <c r="H89" s="211"/>
      <c r="I89" s="211"/>
      <c r="J89" s="211"/>
      <c r="K89" s="211"/>
      <c r="L89" s="211"/>
      <c r="M89" s="211"/>
      <c r="N89" s="211"/>
      <c r="O89" s="211"/>
      <c r="P89" s="211"/>
    </row>
    <row r="90" spans="1:16" s="12" customFormat="1" ht="35" customHeight="1" x14ac:dyDescent="0.15">
      <c r="A90" s="206"/>
      <c r="B90" s="193"/>
      <c r="C90" s="198"/>
      <c r="D90" s="201"/>
      <c r="E90" s="211"/>
      <c r="F90" s="211"/>
      <c r="G90" s="211"/>
      <c r="H90" s="211"/>
      <c r="I90" s="211"/>
      <c r="J90" s="211"/>
      <c r="K90" s="211"/>
      <c r="L90" s="211"/>
      <c r="M90" s="211"/>
      <c r="N90" s="211"/>
      <c r="O90" s="211"/>
      <c r="P90" s="211"/>
    </row>
    <row r="91" spans="1:16" s="12" customFormat="1" ht="36" customHeight="1" x14ac:dyDescent="0.15">
      <c r="A91" s="206"/>
      <c r="B91" s="193" t="s">
        <v>43</v>
      </c>
      <c r="C91" s="198"/>
      <c r="D91" s="194">
        <v>2.5000000000000001E-2</v>
      </c>
      <c r="E91" s="211">
        <v>100</v>
      </c>
      <c r="F91" s="211" t="s">
        <v>410</v>
      </c>
      <c r="G91" s="211">
        <v>100</v>
      </c>
      <c r="H91" s="211" t="s">
        <v>411</v>
      </c>
      <c r="I91" s="211">
        <v>100</v>
      </c>
      <c r="J91" s="211" t="s">
        <v>410</v>
      </c>
      <c r="K91" s="211">
        <v>100</v>
      </c>
      <c r="L91" s="211" t="s">
        <v>411</v>
      </c>
      <c r="M91" s="211">
        <v>50</v>
      </c>
      <c r="N91" s="211" t="s">
        <v>399</v>
      </c>
      <c r="O91" s="211">
        <v>100</v>
      </c>
      <c r="P91" s="211" t="s">
        <v>412</v>
      </c>
    </row>
    <row r="92" spans="1:16" s="12" customFormat="1" ht="36" customHeight="1" x14ac:dyDescent="0.15">
      <c r="A92" s="206"/>
      <c r="B92" s="193"/>
      <c r="C92" s="198"/>
      <c r="D92" s="195"/>
      <c r="E92" s="211"/>
      <c r="F92" s="211"/>
      <c r="G92" s="211"/>
      <c r="H92" s="211"/>
      <c r="I92" s="211"/>
      <c r="J92" s="211"/>
      <c r="K92" s="211"/>
      <c r="L92" s="211"/>
      <c r="M92" s="211"/>
      <c r="N92" s="211"/>
      <c r="O92" s="211"/>
      <c r="P92" s="211"/>
    </row>
    <row r="93" spans="1:16" s="12" customFormat="1" ht="36" customHeight="1" x14ac:dyDescent="0.15">
      <c r="A93" s="206"/>
      <c r="B93" s="193"/>
      <c r="C93" s="198"/>
      <c r="D93" s="201"/>
      <c r="E93" s="211"/>
      <c r="F93" s="211"/>
      <c r="G93" s="211"/>
      <c r="H93" s="211"/>
      <c r="I93" s="211"/>
      <c r="J93" s="211"/>
      <c r="K93" s="211"/>
      <c r="L93" s="211"/>
      <c r="M93" s="211"/>
      <c r="N93" s="211"/>
      <c r="O93" s="211"/>
      <c r="P93" s="211"/>
    </row>
    <row r="94" spans="1:16" s="12" customFormat="1" ht="18" customHeight="1" x14ac:dyDescent="0.15">
      <c r="A94" s="206"/>
      <c r="B94" s="204" t="s">
        <v>45</v>
      </c>
      <c r="C94" s="198"/>
      <c r="D94" s="194">
        <v>2.5000000000000001E-2</v>
      </c>
      <c r="E94" s="211">
        <v>100</v>
      </c>
      <c r="F94" s="211" t="s">
        <v>161</v>
      </c>
      <c r="G94" s="211">
        <v>100</v>
      </c>
      <c r="H94" s="211" t="s">
        <v>388</v>
      </c>
      <c r="I94" s="211">
        <v>100</v>
      </c>
      <c r="J94" s="211" t="s">
        <v>162</v>
      </c>
      <c r="K94" s="211">
        <v>50</v>
      </c>
      <c r="L94" s="211" t="s">
        <v>389</v>
      </c>
      <c r="M94" s="211">
        <v>0</v>
      </c>
      <c r="N94" s="211" t="s">
        <v>401</v>
      </c>
      <c r="O94" s="211">
        <v>50</v>
      </c>
      <c r="P94" s="211" t="s">
        <v>402</v>
      </c>
    </row>
    <row r="95" spans="1:16" s="12" customFormat="1" ht="18" customHeight="1" x14ac:dyDescent="0.15">
      <c r="A95" s="206"/>
      <c r="B95" s="204"/>
      <c r="C95" s="198"/>
      <c r="D95" s="195"/>
      <c r="E95" s="211"/>
      <c r="F95" s="211"/>
      <c r="G95" s="211"/>
      <c r="H95" s="211"/>
      <c r="I95" s="211"/>
      <c r="J95" s="211"/>
      <c r="K95" s="211"/>
      <c r="L95" s="211"/>
      <c r="M95" s="211"/>
      <c r="N95" s="211"/>
      <c r="O95" s="211"/>
      <c r="P95" s="211"/>
    </row>
    <row r="96" spans="1:16" s="12" customFormat="1" ht="18" customHeight="1" x14ac:dyDescent="0.15">
      <c r="A96" s="206"/>
      <c r="B96" s="204"/>
      <c r="C96" s="198"/>
      <c r="D96" s="201"/>
      <c r="E96" s="211"/>
      <c r="F96" s="211"/>
      <c r="G96" s="211"/>
      <c r="H96" s="211"/>
      <c r="I96" s="211"/>
      <c r="J96" s="211"/>
      <c r="K96" s="211"/>
      <c r="L96" s="211"/>
      <c r="M96" s="211"/>
      <c r="N96" s="211"/>
      <c r="O96" s="211"/>
      <c r="P96" s="211"/>
    </row>
    <row r="97" spans="1:16" s="12" customFormat="1" ht="18" customHeight="1" x14ac:dyDescent="0.15">
      <c r="A97" s="206"/>
      <c r="B97" s="193" t="s">
        <v>46</v>
      </c>
      <c r="C97" s="198"/>
      <c r="D97" s="194">
        <v>2.5000000000000001E-2</v>
      </c>
      <c r="E97" s="211" t="s">
        <v>58</v>
      </c>
      <c r="F97" s="211" t="s">
        <v>64</v>
      </c>
      <c r="G97" s="211" t="s">
        <v>58</v>
      </c>
      <c r="H97" s="211" t="s">
        <v>64</v>
      </c>
      <c r="I97" s="211" t="s">
        <v>58</v>
      </c>
      <c r="J97" s="211" t="s">
        <v>64</v>
      </c>
      <c r="K97" s="211" t="s">
        <v>58</v>
      </c>
      <c r="L97" s="211" t="s">
        <v>64</v>
      </c>
      <c r="M97" s="211" t="s">
        <v>58</v>
      </c>
      <c r="N97" s="211" t="s">
        <v>64</v>
      </c>
      <c r="O97" s="211" t="s">
        <v>58</v>
      </c>
      <c r="P97" s="211" t="s">
        <v>64</v>
      </c>
    </row>
    <row r="98" spans="1:16" s="12" customFormat="1" ht="18" customHeight="1" x14ac:dyDescent="0.15">
      <c r="A98" s="206"/>
      <c r="B98" s="193"/>
      <c r="C98" s="198"/>
      <c r="D98" s="195"/>
      <c r="E98" s="211"/>
      <c r="F98" s="211"/>
      <c r="G98" s="211"/>
      <c r="H98" s="211"/>
      <c r="I98" s="211"/>
      <c r="J98" s="211"/>
      <c r="K98" s="211"/>
      <c r="L98" s="211"/>
      <c r="M98" s="211"/>
      <c r="N98" s="211"/>
      <c r="O98" s="211"/>
      <c r="P98" s="211"/>
    </row>
    <row r="99" spans="1:16" s="12" customFormat="1" ht="18" customHeight="1" thickBot="1" x14ac:dyDescent="0.2">
      <c r="A99" s="206"/>
      <c r="B99" s="193"/>
      <c r="C99" s="198"/>
      <c r="D99" s="196"/>
      <c r="E99" s="211"/>
      <c r="F99" s="211"/>
      <c r="G99" s="211"/>
      <c r="H99" s="211"/>
      <c r="I99" s="211"/>
      <c r="J99" s="211"/>
      <c r="K99" s="211"/>
      <c r="L99" s="211"/>
      <c r="M99" s="211"/>
      <c r="N99" s="211"/>
      <c r="O99" s="211"/>
      <c r="P99" s="211"/>
    </row>
    <row r="100" spans="1:16" s="12" customFormat="1" ht="18" customHeight="1" x14ac:dyDescent="0.15">
      <c r="A100" s="206" t="s">
        <v>47</v>
      </c>
      <c r="B100" s="193" t="s">
        <v>361</v>
      </c>
      <c r="C100" s="198">
        <f>SUM(D100:D105)</f>
        <v>0.15000000000000002</v>
      </c>
      <c r="D100" s="195">
        <v>0.05</v>
      </c>
      <c r="E100" s="211">
        <v>50</v>
      </c>
      <c r="F100" s="211" t="s">
        <v>58</v>
      </c>
      <c r="G100" s="211">
        <v>50</v>
      </c>
      <c r="H100" s="211" t="s">
        <v>58</v>
      </c>
      <c r="I100" s="211">
        <v>50</v>
      </c>
      <c r="J100" s="211" t="s">
        <v>58</v>
      </c>
      <c r="K100" s="211">
        <v>50</v>
      </c>
      <c r="L100" s="211" t="s">
        <v>58</v>
      </c>
      <c r="M100" s="211">
        <v>50</v>
      </c>
      <c r="N100" s="211" t="s">
        <v>403</v>
      </c>
      <c r="O100" s="211">
        <v>50</v>
      </c>
      <c r="P100" s="211" t="s">
        <v>404</v>
      </c>
    </row>
    <row r="101" spans="1:16" s="12" customFormat="1" ht="18" customHeight="1" x14ac:dyDescent="0.15">
      <c r="A101" s="206"/>
      <c r="B101" s="193"/>
      <c r="C101" s="198"/>
      <c r="D101" s="195"/>
      <c r="E101" s="211"/>
      <c r="F101" s="211"/>
      <c r="G101" s="211"/>
      <c r="H101" s="211"/>
      <c r="I101" s="211"/>
      <c r="J101" s="211"/>
      <c r="K101" s="211"/>
      <c r="L101" s="211"/>
      <c r="M101" s="211"/>
      <c r="N101" s="211"/>
      <c r="O101" s="211"/>
      <c r="P101" s="211"/>
    </row>
    <row r="102" spans="1:16" s="12" customFormat="1" ht="18" customHeight="1" x14ac:dyDescent="0.15">
      <c r="A102" s="206"/>
      <c r="B102" s="193"/>
      <c r="C102" s="198"/>
      <c r="D102" s="201"/>
      <c r="E102" s="211"/>
      <c r="F102" s="211"/>
      <c r="G102" s="211"/>
      <c r="H102" s="211"/>
      <c r="I102" s="211"/>
      <c r="J102" s="211"/>
      <c r="K102" s="211"/>
      <c r="L102" s="211"/>
      <c r="M102" s="211"/>
      <c r="N102" s="211"/>
      <c r="O102" s="211"/>
      <c r="P102" s="211"/>
    </row>
    <row r="103" spans="1:16" s="12" customFormat="1" ht="18" customHeight="1" x14ac:dyDescent="0.15">
      <c r="A103" s="206"/>
      <c r="B103" s="193" t="s">
        <v>49</v>
      </c>
      <c r="C103" s="198"/>
      <c r="D103" s="194">
        <v>0.1</v>
      </c>
      <c r="E103" s="211">
        <v>100</v>
      </c>
      <c r="F103" s="211" t="s">
        <v>163</v>
      </c>
      <c r="G103" s="211">
        <v>100</v>
      </c>
      <c r="H103" s="211" t="s">
        <v>163</v>
      </c>
      <c r="I103" s="211">
        <v>100</v>
      </c>
      <c r="J103" s="211" t="s">
        <v>163</v>
      </c>
      <c r="K103" s="211">
        <v>100</v>
      </c>
      <c r="L103" s="211" t="s">
        <v>163</v>
      </c>
      <c r="M103" s="211">
        <v>100</v>
      </c>
      <c r="N103" s="211" t="s">
        <v>164</v>
      </c>
      <c r="O103" s="211">
        <v>100</v>
      </c>
      <c r="P103" s="211" t="s">
        <v>164</v>
      </c>
    </row>
    <row r="104" spans="1:16" s="12" customFormat="1" ht="18" customHeight="1" x14ac:dyDescent="0.15">
      <c r="A104" s="206"/>
      <c r="B104" s="193"/>
      <c r="C104" s="198"/>
      <c r="D104" s="195"/>
      <c r="E104" s="211"/>
      <c r="F104" s="211"/>
      <c r="G104" s="211"/>
      <c r="H104" s="211"/>
      <c r="I104" s="211"/>
      <c r="J104" s="211"/>
      <c r="K104" s="211"/>
      <c r="L104" s="211"/>
      <c r="M104" s="211"/>
      <c r="N104" s="211"/>
      <c r="O104" s="211"/>
      <c r="P104" s="211"/>
    </row>
    <row r="105" spans="1:16" s="12" customFormat="1" ht="18" customHeight="1" thickBot="1" x14ac:dyDescent="0.2">
      <c r="A105" s="206"/>
      <c r="B105" s="193"/>
      <c r="C105" s="198"/>
      <c r="D105" s="196"/>
      <c r="E105" s="211"/>
      <c r="F105" s="211"/>
      <c r="G105" s="211"/>
      <c r="H105" s="211"/>
      <c r="I105" s="211"/>
      <c r="J105" s="211"/>
      <c r="K105" s="211"/>
      <c r="L105" s="211"/>
      <c r="M105" s="211"/>
      <c r="N105" s="211"/>
      <c r="O105" s="211"/>
      <c r="P105" s="211"/>
    </row>
    <row r="106" spans="1:16" s="12" customFormat="1" ht="18" customHeight="1" x14ac:dyDescent="0.15">
      <c r="A106" s="206" t="s">
        <v>50</v>
      </c>
      <c r="B106" s="193" t="s">
        <v>51</v>
      </c>
      <c r="C106" s="198">
        <f>SUM(D106:D111)</f>
        <v>0.05</v>
      </c>
      <c r="D106" s="200">
        <v>2.5000000000000001E-2</v>
      </c>
      <c r="E106" s="211">
        <v>100</v>
      </c>
      <c r="F106" s="211" t="s">
        <v>165</v>
      </c>
      <c r="G106" s="211">
        <v>100</v>
      </c>
      <c r="H106" s="211" t="s">
        <v>165</v>
      </c>
      <c r="I106" s="211">
        <v>100</v>
      </c>
      <c r="J106" s="211" t="s">
        <v>165</v>
      </c>
      <c r="K106" s="211">
        <v>100</v>
      </c>
      <c r="L106" s="211" t="s">
        <v>165</v>
      </c>
      <c r="M106" s="211">
        <v>100</v>
      </c>
      <c r="N106" s="211" t="s">
        <v>165</v>
      </c>
      <c r="O106" s="211">
        <v>100</v>
      </c>
      <c r="P106" s="211" t="s">
        <v>165</v>
      </c>
    </row>
    <row r="107" spans="1:16" s="12" customFormat="1" ht="18" customHeight="1" x14ac:dyDescent="0.15">
      <c r="A107" s="206"/>
      <c r="B107" s="193"/>
      <c r="C107" s="198"/>
      <c r="D107" s="200"/>
      <c r="E107" s="211"/>
      <c r="F107" s="211"/>
      <c r="G107" s="211"/>
      <c r="H107" s="211"/>
      <c r="I107" s="211"/>
      <c r="J107" s="211"/>
      <c r="K107" s="211"/>
      <c r="L107" s="211"/>
      <c r="M107" s="211"/>
      <c r="N107" s="211"/>
      <c r="O107" s="211"/>
      <c r="P107" s="211"/>
    </row>
    <row r="108" spans="1:16" s="12" customFormat="1" ht="18" customHeight="1" x14ac:dyDescent="0.15">
      <c r="A108" s="206"/>
      <c r="B108" s="193"/>
      <c r="C108" s="198"/>
      <c r="D108" s="200"/>
      <c r="E108" s="211"/>
      <c r="F108" s="211"/>
      <c r="G108" s="211"/>
      <c r="H108" s="211"/>
      <c r="I108" s="211"/>
      <c r="J108" s="211"/>
      <c r="K108" s="211"/>
      <c r="L108" s="211"/>
      <c r="M108" s="211"/>
      <c r="N108" s="211"/>
      <c r="O108" s="211"/>
      <c r="P108" s="211"/>
    </row>
    <row r="109" spans="1:16" s="12" customFormat="1" ht="18" customHeight="1" x14ac:dyDescent="0.15">
      <c r="A109" s="206"/>
      <c r="B109" s="193" t="s">
        <v>52</v>
      </c>
      <c r="C109" s="198"/>
      <c r="D109" s="194">
        <v>2.5000000000000001E-2</v>
      </c>
      <c r="E109" s="211">
        <v>50</v>
      </c>
      <c r="F109" s="211" t="s">
        <v>166</v>
      </c>
      <c r="G109" s="211">
        <v>50</v>
      </c>
      <c r="H109" s="211" t="s">
        <v>166</v>
      </c>
      <c r="I109" s="211">
        <v>50</v>
      </c>
      <c r="J109" s="211" t="s">
        <v>166</v>
      </c>
      <c r="K109" s="211">
        <v>50</v>
      </c>
      <c r="L109" s="211" t="s">
        <v>166</v>
      </c>
      <c r="M109" s="211">
        <v>50</v>
      </c>
      <c r="N109" s="211" t="s">
        <v>166</v>
      </c>
      <c r="O109" s="211">
        <v>50</v>
      </c>
      <c r="P109" s="211" t="s">
        <v>166</v>
      </c>
    </row>
    <row r="110" spans="1:16" s="12" customFormat="1" ht="18" customHeight="1" x14ac:dyDescent="0.15">
      <c r="A110" s="206"/>
      <c r="B110" s="193"/>
      <c r="C110" s="198"/>
      <c r="D110" s="195"/>
      <c r="E110" s="211"/>
      <c r="F110" s="211"/>
      <c r="G110" s="211"/>
      <c r="H110" s="211"/>
      <c r="I110" s="211"/>
      <c r="J110" s="211"/>
      <c r="K110" s="211"/>
      <c r="L110" s="211"/>
      <c r="M110" s="211"/>
      <c r="N110" s="211"/>
      <c r="O110" s="211"/>
      <c r="P110" s="211"/>
    </row>
    <row r="111" spans="1:16" s="12" customFormat="1" ht="18" customHeight="1" thickBot="1" x14ac:dyDescent="0.2">
      <c r="A111" s="206"/>
      <c r="B111" s="193"/>
      <c r="C111" s="198"/>
      <c r="D111" s="196"/>
      <c r="E111" s="211"/>
      <c r="F111" s="211"/>
      <c r="G111" s="211"/>
      <c r="H111" s="211"/>
      <c r="I111" s="211"/>
      <c r="J111" s="211"/>
      <c r="K111" s="211"/>
      <c r="L111" s="211"/>
      <c r="M111" s="211"/>
      <c r="N111" s="211"/>
      <c r="O111" s="211"/>
      <c r="P111" s="211"/>
    </row>
    <row r="112" spans="1:16" x14ac:dyDescent="0.15">
      <c r="A112" s="61"/>
      <c r="B112" s="62"/>
      <c r="C112" s="136"/>
      <c r="D112" s="63"/>
      <c r="E112" s="67"/>
      <c r="F112" s="67"/>
      <c r="G112" s="67"/>
      <c r="H112" s="67"/>
      <c r="I112" s="67"/>
      <c r="J112" s="67"/>
      <c r="K112" s="67"/>
      <c r="L112" s="67"/>
      <c r="M112" s="67"/>
      <c r="N112" s="67"/>
      <c r="O112" s="67"/>
      <c r="P112" s="67"/>
    </row>
    <row r="113" spans="1:16" ht="16" x14ac:dyDescent="0.2">
      <c r="A113" s="63"/>
      <c r="B113" s="65" t="s">
        <v>53</v>
      </c>
      <c r="C113" s="136">
        <f>SUM(C4:C111)</f>
        <v>1</v>
      </c>
      <c r="D113" s="66">
        <f>SUM(D4:D111)</f>
        <v>1.0000000000000004</v>
      </c>
      <c r="E113" s="67">
        <f>ROUND(SUMPRODUCT($D$4:$D$111,E$4:E$111),2)</f>
        <v>68.13</v>
      </c>
      <c r="F113" s="67"/>
      <c r="G113" s="67">
        <f>ROUND(SUMPRODUCT($D$4:$D$111,G$4:G$111),2)</f>
        <v>72.569999999999993</v>
      </c>
      <c r="H113" s="67"/>
      <c r="I113" s="67">
        <f>ROUND(SUMPRODUCT($D$4:$D$111,I$4:I$111),2)</f>
        <v>66.819999999999993</v>
      </c>
      <c r="J113" s="67"/>
      <c r="K113" s="67">
        <f>ROUND(SUMPRODUCT($D$4:$D$111,K$4:K$111),2)</f>
        <v>70.180000000000007</v>
      </c>
      <c r="L113" s="67"/>
      <c r="M113" s="67">
        <f>ROUND(SUMPRODUCT($D$4:$D$111,M$4:M$111),2)</f>
        <v>72.709999999999994</v>
      </c>
      <c r="N113" s="67"/>
      <c r="O113" s="67">
        <f>ROUND(SUMPRODUCT($D$4:$D$111,O$4:O$111),2)</f>
        <v>77.540000000000006</v>
      </c>
      <c r="P113" s="67"/>
    </row>
    <row r="114" spans="1:16" x14ac:dyDescent="0.15">
      <c r="A114" s="38"/>
      <c r="B114" s="37"/>
      <c r="C114" s="134"/>
      <c r="D114" s="38"/>
      <c r="E114" s="46"/>
      <c r="F114" s="46"/>
      <c r="G114" s="46"/>
      <c r="H114" s="46"/>
      <c r="I114" s="38"/>
      <c r="J114" s="38"/>
      <c r="K114" s="38"/>
      <c r="L114" s="38"/>
      <c r="M114" s="38"/>
      <c r="N114" s="38"/>
      <c r="O114" s="38"/>
      <c r="P114" s="128"/>
    </row>
    <row r="115" spans="1:16" x14ac:dyDescent="0.15">
      <c r="A115" s="68"/>
      <c r="B115" s="69"/>
      <c r="C115" s="138"/>
      <c r="D115" s="68"/>
      <c r="E115" s="83"/>
      <c r="F115" s="83"/>
      <c r="G115" s="83"/>
      <c r="H115" s="83"/>
      <c r="I115" s="68"/>
      <c r="J115" s="68"/>
      <c r="K115" s="68"/>
      <c r="L115" s="68"/>
      <c r="M115" s="68"/>
      <c r="N115" s="68"/>
      <c r="O115" s="68"/>
      <c r="P115" s="132"/>
    </row>
    <row r="116" spans="1:16" ht="15" x14ac:dyDescent="0.15">
      <c r="A116" s="74" t="s">
        <v>96</v>
      </c>
      <c r="B116" s="75"/>
      <c r="C116" s="140"/>
      <c r="D116" s="77"/>
      <c r="E116" s="55" t="s">
        <v>56</v>
      </c>
      <c r="F116" s="54" t="s">
        <v>362</v>
      </c>
      <c r="G116" s="55" t="s">
        <v>56</v>
      </c>
      <c r="H116" s="90" t="s">
        <v>363</v>
      </c>
      <c r="I116" s="55" t="s">
        <v>56</v>
      </c>
      <c r="J116" s="90" t="s">
        <v>364</v>
      </c>
      <c r="K116" s="55" t="s">
        <v>56</v>
      </c>
      <c r="L116" s="90" t="s">
        <v>365</v>
      </c>
      <c r="M116" s="55" t="s">
        <v>56</v>
      </c>
      <c r="N116" s="90" t="s">
        <v>366</v>
      </c>
      <c r="O116" s="55" t="s">
        <v>56</v>
      </c>
      <c r="P116" s="54" t="s">
        <v>367</v>
      </c>
    </row>
    <row r="117" spans="1:16" x14ac:dyDescent="0.15">
      <c r="A117" s="78" t="s">
        <v>3</v>
      </c>
      <c r="B117" s="75"/>
      <c r="C117" s="140"/>
      <c r="D117" s="142">
        <v>0.1</v>
      </c>
      <c r="E117" s="143">
        <f>SUMPRODUCT($D$4:$D$18,E4:E18)</f>
        <v>2</v>
      </c>
      <c r="F117" s="87"/>
      <c r="G117" s="143">
        <v>2</v>
      </c>
      <c r="H117" s="87"/>
      <c r="I117" s="143">
        <f>SUMPRODUCT($D$4:$D$18,I4:I18)</f>
        <v>2</v>
      </c>
      <c r="J117" s="144"/>
      <c r="K117" s="143">
        <f>SUMPRODUCT($D$4:$D$18,K4:K18)</f>
        <v>2</v>
      </c>
      <c r="L117" s="144"/>
      <c r="M117" s="143">
        <f>SUMPRODUCT($D$4:$D$18,M4:M18)</f>
        <v>2</v>
      </c>
      <c r="N117" s="144"/>
      <c r="O117" s="143">
        <f>SUMPRODUCT($D$4:$D$18,O4:O18)</f>
        <v>2</v>
      </c>
      <c r="P117" s="147"/>
    </row>
    <row r="118" spans="1:16" x14ac:dyDescent="0.15">
      <c r="A118" s="78" t="s">
        <v>9</v>
      </c>
      <c r="B118" s="75"/>
      <c r="C118" s="140"/>
      <c r="D118" s="142">
        <v>0.15</v>
      </c>
      <c r="E118" s="143">
        <f>SUMPRODUCT($D$19:$D$39,E19:E39)</f>
        <v>10.715000000000002</v>
      </c>
      <c r="F118" s="88"/>
      <c r="G118" s="143">
        <v>11.785714285714285</v>
      </c>
      <c r="H118" s="88"/>
      <c r="I118" s="143">
        <f>SUMPRODUCT($D$19:$D$39,I19:I39)</f>
        <v>8.572000000000001</v>
      </c>
      <c r="J118" s="145"/>
      <c r="K118" s="143">
        <f>SUMPRODUCT($D$19:$D$39,K19:K39)</f>
        <v>9.6435000000000013</v>
      </c>
      <c r="L118" s="145"/>
      <c r="M118" s="143">
        <f>SUMPRODUCT($D$19:$D$39,M19:M39)</f>
        <v>10.715000000000002</v>
      </c>
      <c r="N118" s="145"/>
      <c r="O118" s="143">
        <f>SUMPRODUCT($D$19:$D$39,O19:O39)</f>
        <v>11.786500000000002</v>
      </c>
      <c r="P118" s="148"/>
    </row>
    <row r="119" spans="1:16" x14ac:dyDescent="0.15">
      <c r="A119" s="78" t="s">
        <v>18</v>
      </c>
      <c r="B119" s="75"/>
      <c r="C119" s="140"/>
      <c r="D119" s="142">
        <v>0.1</v>
      </c>
      <c r="E119" s="143">
        <f>SUMPRODUCT($D$40:$D$48,E40:E48)</f>
        <v>6.6659999999999995</v>
      </c>
      <c r="F119" s="88"/>
      <c r="G119" s="143">
        <v>6.666666666666667</v>
      </c>
      <c r="H119" s="88"/>
      <c r="I119" s="143">
        <f>SUMPRODUCT($D$40:$D$48,I40:I48)</f>
        <v>7.49925</v>
      </c>
      <c r="J119" s="145"/>
      <c r="K119" s="143">
        <f>SUMPRODUCT($D$40:$D$48,K40:K48)</f>
        <v>9.1657499999999992</v>
      </c>
      <c r="L119" s="145"/>
      <c r="M119" s="143">
        <f>SUMPRODUCT($D$40:$D$48,M40:M48)</f>
        <v>9.9989999999999988</v>
      </c>
      <c r="N119" s="145"/>
      <c r="O119" s="143">
        <f>SUMPRODUCT($D$40:$D$48,O40:O48)</f>
        <v>9.9989999999999988</v>
      </c>
      <c r="P119" s="148"/>
    </row>
    <row r="120" spans="1:16" x14ac:dyDescent="0.15">
      <c r="A120" s="78" t="s">
        <v>421</v>
      </c>
      <c r="B120" s="75"/>
      <c r="C120" s="140"/>
      <c r="D120" s="142">
        <v>0.1</v>
      </c>
      <c r="E120" s="143">
        <f>SUMPRODUCT($D$49:$D$60,E49:E60)</f>
        <v>5</v>
      </c>
      <c r="F120" s="88"/>
      <c r="G120" s="143">
        <v>5</v>
      </c>
      <c r="H120" s="88"/>
      <c r="I120" s="143">
        <f>SUMPRODUCT($D$49:$D$60,I49:I60)</f>
        <v>3.75</v>
      </c>
      <c r="J120" s="145"/>
      <c r="K120" s="143">
        <f>SUMPRODUCT($D$49:$D$60,K49:K60)</f>
        <v>3.75</v>
      </c>
      <c r="L120" s="145"/>
      <c r="M120" s="143">
        <f>SUMPRODUCT($D$49:$D$60,M49:M60)</f>
        <v>5</v>
      </c>
      <c r="N120" s="145"/>
      <c r="O120" s="143">
        <f>SUMPRODUCT($D$49:$D$60,O49:O60)</f>
        <v>6.25</v>
      </c>
      <c r="P120" s="148"/>
    </row>
    <row r="121" spans="1:16" x14ac:dyDescent="0.15">
      <c r="A121" s="78" t="s">
        <v>370</v>
      </c>
      <c r="B121" s="75"/>
      <c r="C121" s="140"/>
      <c r="D121" s="142">
        <v>0.05</v>
      </c>
      <c r="E121" s="143">
        <f>SUMPRODUCT($D$61:$D$72,E61:E72)</f>
        <v>5</v>
      </c>
      <c r="F121" s="88"/>
      <c r="G121" s="143">
        <v>4.375</v>
      </c>
      <c r="H121" s="88"/>
      <c r="I121" s="143">
        <f>SUMPRODUCT($D$61:$D$72,I61:I72)</f>
        <v>5</v>
      </c>
      <c r="J121" s="145"/>
      <c r="K121" s="143">
        <f>SUMPRODUCT($D$61:$D$72,K61:K72)</f>
        <v>4.375</v>
      </c>
      <c r="L121" s="145"/>
      <c r="M121" s="143">
        <f>SUMPRODUCT($D$61:$D$72,M61:M72)</f>
        <v>5</v>
      </c>
      <c r="N121" s="145"/>
      <c r="O121" s="143">
        <f>SUMPRODUCT($D$61:$D$72,O61:O72)</f>
        <v>5</v>
      </c>
      <c r="P121" s="148"/>
    </row>
    <row r="122" spans="1:16" x14ac:dyDescent="0.15">
      <c r="A122" s="78" t="s">
        <v>33</v>
      </c>
      <c r="B122" s="75"/>
      <c r="C122" s="140"/>
      <c r="D122" s="142">
        <v>0.1</v>
      </c>
      <c r="E122" s="143">
        <f>SUMPRODUCT($D$73:$D$78,E73:E78)</f>
        <v>5</v>
      </c>
      <c r="F122" s="88"/>
      <c r="G122" s="143">
        <v>10</v>
      </c>
      <c r="H122" s="88"/>
      <c r="I122" s="143">
        <f>SUMPRODUCT($D$73:$D$78,I73:I78)</f>
        <v>7.5</v>
      </c>
      <c r="J122" s="145"/>
      <c r="K122" s="143">
        <f>SUMPRODUCT($D$73:$D$78,K73:K78)</f>
        <v>10</v>
      </c>
      <c r="L122" s="145"/>
      <c r="M122" s="143">
        <f>SUMPRODUCT($D$73:$D$78,M73:M78)</f>
        <v>10</v>
      </c>
      <c r="N122" s="145"/>
      <c r="O122" s="143">
        <f>SUMPRODUCT($D$73:$D$78,O73:O78)</f>
        <v>10</v>
      </c>
      <c r="P122" s="148"/>
    </row>
    <row r="123" spans="1:16" x14ac:dyDescent="0.15">
      <c r="A123" s="78" t="s">
        <v>37</v>
      </c>
      <c r="B123" s="75"/>
      <c r="C123" s="140"/>
      <c r="D123" s="142">
        <v>0.1</v>
      </c>
      <c r="E123" s="143">
        <f>SUMPRODUCT($D$79:$D$87,E79:E87)</f>
        <v>10</v>
      </c>
      <c r="F123" s="88"/>
      <c r="G123" s="143">
        <v>10</v>
      </c>
      <c r="H123" s="88"/>
      <c r="I123" s="143">
        <f>SUMPRODUCT($D$79:$D$87,I79:I87)</f>
        <v>10</v>
      </c>
      <c r="J123" s="145"/>
      <c r="K123" s="143">
        <f>SUMPRODUCT($D$79:$D$87,K79:K87)</f>
        <v>10</v>
      </c>
      <c r="L123" s="145"/>
      <c r="M123" s="143">
        <f>SUMPRODUCT($D$79:$D$87,M79:M87)</f>
        <v>10</v>
      </c>
      <c r="N123" s="145"/>
      <c r="O123" s="143">
        <f>SUMPRODUCT($D$79:$D$87,O79:O87)</f>
        <v>10</v>
      </c>
      <c r="P123" s="148"/>
    </row>
    <row r="124" spans="1:16" x14ac:dyDescent="0.15">
      <c r="A124" s="78" t="s">
        <v>41</v>
      </c>
      <c r="B124" s="75"/>
      <c r="C124" s="140"/>
      <c r="D124" s="142">
        <v>0.1</v>
      </c>
      <c r="E124" s="143">
        <f>SUMPRODUCT($D$88:$D$99,E88:E99)</f>
        <v>7.5</v>
      </c>
      <c r="F124" s="88"/>
      <c r="G124" s="143">
        <v>7.5</v>
      </c>
      <c r="H124" s="88"/>
      <c r="I124" s="143">
        <f>SUMPRODUCT($D$88:$D$99,I88:I99)</f>
        <v>6.25</v>
      </c>
      <c r="J124" s="145"/>
      <c r="K124" s="143">
        <f>SUMPRODUCT($D$88:$D$99,K88:K99)</f>
        <v>5</v>
      </c>
      <c r="L124" s="145"/>
      <c r="M124" s="143">
        <f>SUMPRODUCT($D$88:$D$99,M88:M99)</f>
        <v>3.75</v>
      </c>
      <c r="N124" s="145"/>
      <c r="O124" s="143">
        <f>SUMPRODUCT($D$88:$D$99,O88:O99)</f>
        <v>6.25</v>
      </c>
      <c r="P124" s="148"/>
    </row>
    <row r="125" spans="1:16" x14ac:dyDescent="0.15">
      <c r="A125" s="78" t="s">
        <v>47</v>
      </c>
      <c r="B125" s="75"/>
      <c r="C125" s="140"/>
      <c r="D125" s="142">
        <v>0.15</v>
      </c>
      <c r="E125" s="143">
        <f>SUMPRODUCT($D$100:$D$105,E100:E105)</f>
        <v>12.5</v>
      </c>
      <c r="F125" s="88"/>
      <c r="G125" s="143">
        <v>12.5</v>
      </c>
      <c r="H125" s="88"/>
      <c r="I125" s="143">
        <f>SUMPRODUCT($D$100:$D$105,I100:I105)</f>
        <v>12.5</v>
      </c>
      <c r="J125" s="145"/>
      <c r="K125" s="143">
        <f>SUMPRODUCT($D$100:$D$105,K100:K105)</f>
        <v>12.5</v>
      </c>
      <c r="L125" s="145"/>
      <c r="M125" s="143">
        <f>SUMPRODUCT($D$100:$D$105,M100:M105)</f>
        <v>12.5</v>
      </c>
      <c r="N125" s="145"/>
      <c r="O125" s="143">
        <f>SUMPRODUCT($D$100:$D$105,O100:O105)</f>
        <v>12.5</v>
      </c>
      <c r="P125" s="148"/>
    </row>
    <row r="126" spans="1:16" x14ac:dyDescent="0.15">
      <c r="A126" s="78" t="s">
        <v>50</v>
      </c>
      <c r="B126" s="75"/>
      <c r="C126" s="140"/>
      <c r="D126" s="142">
        <v>0.05</v>
      </c>
      <c r="E126" s="143">
        <f>SUMPRODUCT($D$106:$D$111,E106:E111)</f>
        <v>3.75</v>
      </c>
      <c r="F126" s="92"/>
      <c r="G126" s="143">
        <v>3.75</v>
      </c>
      <c r="H126" s="92"/>
      <c r="I126" s="143">
        <f>SUMPRODUCT($D$106:$D$111,I106:I111)</f>
        <v>3.75</v>
      </c>
      <c r="J126" s="146"/>
      <c r="K126" s="143">
        <f>SUMPRODUCT($D$106:$D$111,K106:K111)</f>
        <v>3.75</v>
      </c>
      <c r="L126" s="146"/>
      <c r="M126" s="143">
        <f>SUMPRODUCT($D$106:$D$111,M106:M111)</f>
        <v>3.75</v>
      </c>
      <c r="N126" s="146"/>
      <c r="O126" s="143">
        <f>SUMPRODUCT($D$106:$D$111,O106:O111)</f>
        <v>3.75</v>
      </c>
      <c r="P126" s="149"/>
    </row>
  </sheetData>
  <sheetProtection algorithmName="SHA-512" hashValue="uuZJCOeMWcDaGGZrDVaWjMc5bcMrnHCgAZACIHK4Hhdm+7ctTEBLS5akmXPA1ZfI6sIzPZmNCh5U3Wak7ZptdA==" saltValue="OuK3AhU7Mptgc46X3LrCKg==" spinCount="100000" sheet="1" objects="1" scenarios="1"/>
  <mergeCells count="524">
    <mergeCell ref="K109:K111"/>
    <mergeCell ref="L109:L111"/>
    <mergeCell ref="K94:K96"/>
    <mergeCell ref="L94:L96"/>
    <mergeCell ref="K97:K99"/>
    <mergeCell ref="L97:L99"/>
    <mergeCell ref="K100:K102"/>
    <mergeCell ref="L100:L102"/>
    <mergeCell ref="K103:K105"/>
    <mergeCell ref="L103:L105"/>
    <mergeCell ref="K106:K108"/>
    <mergeCell ref="L106:L108"/>
    <mergeCell ref="K79:K81"/>
    <mergeCell ref="L79:L81"/>
    <mergeCell ref="K82:K84"/>
    <mergeCell ref="L82:L84"/>
    <mergeCell ref="K85:K87"/>
    <mergeCell ref="L85:L87"/>
    <mergeCell ref="K88:K90"/>
    <mergeCell ref="L88:L90"/>
    <mergeCell ref="K91:K93"/>
    <mergeCell ref="L91:L93"/>
    <mergeCell ref="K64:K66"/>
    <mergeCell ref="L64:L66"/>
    <mergeCell ref="K67:K69"/>
    <mergeCell ref="L67:L69"/>
    <mergeCell ref="K70:K72"/>
    <mergeCell ref="L70:L72"/>
    <mergeCell ref="K73:K75"/>
    <mergeCell ref="L73:L75"/>
    <mergeCell ref="K76:K78"/>
    <mergeCell ref="L76:L78"/>
    <mergeCell ref="K49:K51"/>
    <mergeCell ref="L49:L51"/>
    <mergeCell ref="K52:K54"/>
    <mergeCell ref="L52:L54"/>
    <mergeCell ref="K55:K57"/>
    <mergeCell ref="L55:L57"/>
    <mergeCell ref="K58:K60"/>
    <mergeCell ref="L58:L60"/>
    <mergeCell ref="K61:K63"/>
    <mergeCell ref="L61:L63"/>
    <mergeCell ref="K34:K36"/>
    <mergeCell ref="L34:L36"/>
    <mergeCell ref="K37:K39"/>
    <mergeCell ref="L37:L39"/>
    <mergeCell ref="K40:K42"/>
    <mergeCell ref="L40:L42"/>
    <mergeCell ref="K43:K45"/>
    <mergeCell ref="L43:L45"/>
    <mergeCell ref="K46:K48"/>
    <mergeCell ref="L46:L48"/>
    <mergeCell ref="K19:K21"/>
    <mergeCell ref="L19:L21"/>
    <mergeCell ref="K22:K24"/>
    <mergeCell ref="L22:L24"/>
    <mergeCell ref="K25:K27"/>
    <mergeCell ref="L25:L27"/>
    <mergeCell ref="K28:K30"/>
    <mergeCell ref="L28:L30"/>
    <mergeCell ref="K31:K33"/>
    <mergeCell ref="L31:L33"/>
    <mergeCell ref="K4:K6"/>
    <mergeCell ref="L4:L6"/>
    <mergeCell ref="K7:K9"/>
    <mergeCell ref="L7:L9"/>
    <mergeCell ref="K10:K12"/>
    <mergeCell ref="L10:L12"/>
    <mergeCell ref="K13:K15"/>
    <mergeCell ref="L13:L15"/>
    <mergeCell ref="K16:K18"/>
    <mergeCell ref="L16:L18"/>
    <mergeCell ref="H85:H87"/>
    <mergeCell ref="H88:H90"/>
    <mergeCell ref="H91:H93"/>
    <mergeCell ref="H94:H96"/>
    <mergeCell ref="H97:H99"/>
    <mergeCell ref="H100:H102"/>
    <mergeCell ref="H103:H105"/>
    <mergeCell ref="H106:H108"/>
    <mergeCell ref="H109:H111"/>
    <mergeCell ref="H58:H60"/>
    <mergeCell ref="H61:H63"/>
    <mergeCell ref="H64:H66"/>
    <mergeCell ref="H67:H69"/>
    <mergeCell ref="H70:H72"/>
    <mergeCell ref="H73:H75"/>
    <mergeCell ref="H76:H78"/>
    <mergeCell ref="H79:H81"/>
    <mergeCell ref="H82:H84"/>
    <mergeCell ref="H31:H33"/>
    <mergeCell ref="H34:H36"/>
    <mergeCell ref="H37:H39"/>
    <mergeCell ref="H40:H42"/>
    <mergeCell ref="H43:H45"/>
    <mergeCell ref="H46:H48"/>
    <mergeCell ref="H49:H51"/>
    <mergeCell ref="H52:H54"/>
    <mergeCell ref="H55:H57"/>
    <mergeCell ref="H4:H6"/>
    <mergeCell ref="H7:H9"/>
    <mergeCell ref="H10:H12"/>
    <mergeCell ref="H13:H15"/>
    <mergeCell ref="H16:H18"/>
    <mergeCell ref="H19:H21"/>
    <mergeCell ref="H22:H24"/>
    <mergeCell ref="H25:H27"/>
    <mergeCell ref="H28:H30"/>
    <mergeCell ref="G85:G87"/>
    <mergeCell ref="G88:G90"/>
    <mergeCell ref="G91:G93"/>
    <mergeCell ref="G94:G96"/>
    <mergeCell ref="G97:G99"/>
    <mergeCell ref="G100:G102"/>
    <mergeCell ref="G103:G105"/>
    <mergeCell ref="G106:G108"/>
    <mergeCell ref="G109:G111"/>
    <mergeCell ref="G58:G60"/>
    <mergeCell ref="G61:G63"/>
    <mergeCell ref="G64:G66"/>
    <mergeCell ref="G67:G69"/>
    <mergeCell ref="G70:G72"/>
    <mergeCell ref="G73:G75"/>
    <mergeCell ref="G76:G78"/>
    <mergeCell ref="G79:G81"/>
    <mergeCell ref="G82:G84"/>
    <mergeCell ref="G31:G33"/>
    <mergeCell ref="G34:G36"/>
    <mergeCell ref="G37:G39"/>
    <mergeCell ref="G40:G42"/>
    <mergeCell ref="G43:G45"/>
    <mergeCell ref="G46:G48"/>
    <mergeCell ref="G49:G51"/>
    <mergeCell ref="G52:G54"/>
    <mergeCell ref="G55:G57"/>
    <mergeCell ref="G4:G6"/>
    <mergeCell ref="G7:G9"/>
    <mergeCell ref="G10:G12"/>
    <mergeCell ref="G13:G15"/>
    <mergeCell ref="G16:G18"/>
    <mergeCell ref="G19:G21"/>
    <mergeCell ref="G22:G24"/>
    <mergeCell ref="G25:G27"/>
    <mergeCell ref="G28:G30"/>
    <mergeCell ref="O97:O99"/>
    <mergeCell ref="P97:P99"/>
    <mergeCell ref="O100:O102"/>
    <mergeCell ref="P100:P102"/>
    <mergeCell ref="O103:O105"/>
    <mergeCell ref="P103:P105"/>
    <mergeCell ref="O106:O108"/>
    <mergeCell ref="P106:P108"/>
    <mergeCell ref="O109:O111"/>
    <mergeCell ref="P109:P111"/>
    <mergeCell ref="O82:O84"/>
    <mergeCell ref="P82:P84"/>
    <mergeCell ref="O85:O87"/>
    <mergeCell ref="P85:P87"/>
    <mergeCell ref="O88:O90"/>
    <mergeCell ref="P88:P90"/>
    <mergeCell ref="O91:O93"/>
    <mergeCell ref="P91:P93"/>
    <mergeCell ref="O94:O96"/>
    <mergeCell ref="P94:P96"/>
    <mergeCell ref="O67:O69"/>
    <mergeCell ref="P67:P69"/>
    <mergeCell ref="O70:O72"/>
    <mergeCell ref="P70:P72"/>
    <mergeCell ref="O73:O75"/>
    <mergeCell ref="P73:P75"/>
    <mergeCell ref="O76:O78"/>
    <mergeCell ref="P76:P78"/>
    <mergeCell ref="O79:O81"/>
    <mergeCell ref="P79:P81"/>
    <mergeCell ref="O52:O54"/>
    <mergeCell ref="P52:P54"/>
    <mergeCell ref="O55:O57"/>
    <mergeCell ref="P55:P57"/>
    <mergeCell ref="O58:O60"/>
    <mergeCell ref="P58:P60"/>
    <mergeCell ref="O61:O63"/>
    <mergeCell ref="P61:P63"/>
    <mergeCell ref="O64:O66"/>
    <mergeCell ref="P64:P66"/>
    <mergeCell ref="O37:O39"/>
    <mergeCell ref="P37:P39"/>
    <mergeCell ref="O40:O42"/>
    <mergeCell ref="P40:P42"/>
    <mergeCell ref="O43:O45"/>
    <mergeCell ref="P43:P45"/>
    <mergeCell ref="O46:O48"/>
    <mergeCell ref="P46:P48"/>
    <mergeCell ref="O49:O51"/>
    <mergeCell ref="P49:P51"/>
    <mergeCell ref="M109:M111"/>
    <mergeCell ref="N109:N111"/>
    <mergeCell ref="O4:O6"/>
    <mergeCell ref="P4:P6"/>
    <mergeCell ref="O7:O9"/>
    <mergeCell ref="P7:P9"/>
    <mergeCell ref="O10:O12"/>
    <mergeCell ref="P10:P12"/>
    <mergeCell ref="O13:O15"/>
    <mergeCell ref="P13:P15"/>
    <mergeCell ref="O16:O18"/>
    <mergeCell ref="P16:P18"/>
    <mergeCell ref="O19:O21"/>
    <mergeCell ref="P19:P21"/>
    <mergeCell ref="O22:O24"/>
    <mergeCell ref="P22:P24"/>
    <mergeCell ref="O25:O27"/>
    <mergeCell ref="P25:P27"/>
    <mergeCell ref="O28:O30"/>
    <mergeCell ref="P28:P30"/>
    <mergeCell ref="O31:O33"/>
    <mergeCell ref="P31:P33"/>
    <mergeCell ref="O34:O36"/>
    <mergeCell ref="P34:P36"/>
    <mergeCell ref="M94:M96"/>
    <mergeCell ref="N94:N96"/>
    <mergeCell ref="M97:M99"/>
    <mergeCell ref="N97:N99"/>
    <mergeCell ref="M100:M102"/>
    <mergeCell ref="N100:N102"/>
    <mergeCell ref="M103:M105"/>
    <mergeCell ref="N103:N105"/>
    <mergeCell ref="M106:M108"/>
    <mergeCell ref="N106:N108"/>
    <mergeCell ref="M79:M81"/>
    <mergeCell ref="N79:N81"/>
    <mergeCell ref="M82:M84"/>
    <mergeCell ref="N82:N84"/>
    <mergeCell ref="M85:M87"/>
    <mergeCell ref="N85:N87"/>
    <mergeCell ref="M88:M90"/>
    <mergeCell ref="N88:N90"/>
    <mergeCell ref="M91:M93"/>
    <mergeCell ref="N91:N93"/>
    <mergeCell ref="M64:M66"/>
    <mergeCell ref="N64:N66"/>
    <mergeCell ref="M67:M69"/>
    <mergeCell ref="N67:N69"/>
    <mergeCell ref="M70:M72"/>
    <mergeCell ref="N70:N72"/>
    <mergeCell ref="M73:M75"/>
    <mergeCell ref="N73:N75"/>
    <mergeCell ref="M76:M78"/>
    <mergeCell ref="N76:N78"/>
    <mergeCell ref="M49:M51"/>
    <mergeCell ref="N49:N51"/>
    <mergeCell ref="M52:M54"/>
    <mergeCell ref="N52:N54"/>
    <mergeCell ref="M55:M57"/>
    <mergeCell ref="N55:N57"/>
    <mergeCell ref="M58:M60"/>
    <mergeCell ref="N58:N60"/>
    <mergeCell ref="M61:M63"/>
    <mergeCell ref="N61:N63"/>
    <mergeCell ref="M34:M36"/>
    <mergeCell ref="N34:N36"/>
    <mergeCell ref="M37:M39"/>
    <mergeCell ref="N37:N39"/>
    <mergeCell ref="M40:M42"/>
    <mergeCell ref="N40:N42"/>
    <mergeCell ref="M43:M45"/>
    <mergeCell ref="N43:N45"/>
    <mergeCell ref="M46:M48"/>
    <mergeCell ref="N46:N48"/>
    <mergeCell ref="M19:M21"/>
    <mergeCell ref="N19:N21"/>
    <mergeCell ref="M22:M24"/>
    <mergeCell ref="N22:N24"/>
    <mergeCell ref="M25:M27"/>
    <mergeCell ref="N25:N27"/>
    <mergeCell ref="M28:M30"/>
    <mergeCell ref="N28:N30"/>
    <mergeCell ref="M31:M33"/>
    <mergeCell ref="N31:N33"/>
    <mergeCell ref="M4:M6"/>
    <mergeCell ref="N4:N6"/>
    <mergeCell ref="M7:M9"/>
    <mergeCell ref="N7:N9"/>
    <mergeCell ref="M10:M12"/>
    <mergeCell ref="N10:N12"/>
    <mergeCell ref="M13:M15"/>
    <mergeCell ref="N13:N15"/>
    <mergeCell ref="M16:M18"/>
    <mergeCell ref="N16:N18"/>
    <mergeCell ref="I109:I111"/>
    <mergeCell ref="J109:J111"/>
    <mergeCell ref="I94:I96"/>
    <mergeCell ref="J94:J96"/>
    <mergeCell ref="I97:I99"/>
    <mergeCell ref="J97:J99"/>
    <mergeCell ref="I100:I102"/>
    <mergeCell ref="J100:J102"/>
    <mergeCell ref="I103:I105"/>
    <mergeCell ref="J103:J105"/>
    <mergeCell ref="I106:I108"/>
    <mergeCell ref="J106:J108"/>
    <mergeCell ref="I79:I81"/>
    <mergeCell ref="J79:J81"/>
    <mergeCell ref="I82:I84"/>
    <mergeCell ref="J82:J84"/>
    <mergeCell ref="I85:I87"/>
    <mergeCell ref="J85:J87"/>
    <mergeCell ref="I88:I90"/>
    <mergeCell ref="J88:J90"/>
    <mergeCell ref="I91:I93"/>
    <mergeCell ref="J91:J93"/>
    <mergeCell ref="I64:I66"/>
    <mergeCell ref="J64:J66"/>
    <mergeCell ref="I67:I69"/>
    <mergeCell ref="J67:J69"/>
    <mergeCell ref="I70:I72"/>
    <mergeCell ref="J70:J72"/>
    <mergeCell ref="I73:I75"/>
    <mergeCell ref="J73:J75"/>
    <mergeCell ref="I76:I78"/>
    <mergeCell ref="J76:J78"/>
    <mergeCell ref="I49:I51"/>
    <mergeCell ref="J49:J51"/>
    <mergeCell ref="I52:I54"/>
    <mergeCell ref="J52:J54"/>
    <mergeCell ref="I55:I57"/>
    <mergeCell ref="J55:J57"/>
    <mergeCell ref="I58:I60"/>
    <mergeCell ref="J58:J60"/>
    <mergeCell ref="I61:I63"/>
    <mergeCell ref="J61:J63"/>
    <mergeCell ref="I34:I36"/>
    <mergeCell ref="J34:J36"/>
    <mergeCell ref="I37:I39"/>
    <mergeCell ref="J37:J39"/>
    <mergeCell ref="I40:I42"/>
    <mergeCell ref="J40:J42"/>
    <mergeCell ref="I43:I45"/>
    <mergeCell ref="J43:J45"/>
    <mergeCell ref="I46:I48"/>
    <mergeCell ref="J46:J48"/>
    <mergeCell ref="I19:I21"/>
    <mergeCell ref="J19:J21"/>
    <mergeCell ref="I22:I24"/>
    <mergeCell ref="J22:J24"/>
    <mergeCell ref="I25:I27"/>
    <mergeCell ref="J25:J27"/>
    <mergeCell ref="I28:I30"/>
    <mergeCell ref="J28:J30"/>
    <mergeCell ref="I31:I33"/>
    <mergeCell ref="J31:J33"/>
    <mergeCell ref="I4:I6"/>
    <mergeCell ref="J4:J6"/>
    <mergeCell ref="I7:I9"/>
    <mergeCell ref="J7:J9"/>
    <mergeCell ref="I10:I12"/>
    <mergeCell ref="J10:J12"/>
    <mergeCell ref="I13:I15"/>
    <mergeCell ref="J13:J15"/>
    <mergeCell ref="I16:I18"/>
    <mergeCell ref="J16:J18"/>
    <mergeCell ref="B7:B9"/>
    <mergeCell ref="D7:D9"/>
    <mergeCell ref="E7:E9"/>
    <mergeCell ref="F7:F9"/>
    <mergeCell ref="F4:F6"/>
    <mergeCell ref="A4:A18"/>
    <mergeCell ref="B4:B6"/>
    <mergeCell ref="C4:C18"/>
    <mergeCell ref="D4:D6"/>
    <mergeCell ref="E4:E6"/>
    <mergeCell ref="B16:B18"/>
    <mergeCell ref="D16:D18"/>
    <mergeCell ref="E16:E18"/>
    <mergeCell ref="F16:F18"/>
    <mergeCell ref="B13:B15"/>
    <mergeCell ref="D13:D15"/>
    <mergeCell ref="E13:E15"/>
    <mergeCell ref="F13:F15"/>
    <mergeCell ref="B10:B12"/>
    <mergeCell ref="D10:D12"/>
    <mergeCell ref="E10:E12"/>
    <mergeCell ref="F10:F12"/>
    <mergeCell ref="B22:B24"/>
    <mergeCell ref="D22:D24"/>
    <mergeCell ref="E22:E24"/>
    <mergeCell ref="F22:F24"/>
    <mergeCell ref="A19:A39"/>
    <mergeCell ref="B19:B21"/>
    <mergeCell ref="C19:C39"/>
    <mergeCell ref="D19:D21"/>
    <mergeCell ref="E19:E21"/>
    <mergeCell ref="F19:F21"/>
    <mergeCell ref="B28:B30"/>
    <mergeCell ref="D28:D30"/>
    <mergeCell ref="E28:E30"/>
    <mergeCell ref="F28:F30"/>
    <mergeCell ref="B25:B27"/>
    <mergeCell ref="D25:D27"/>
    <mergeCell ref="E25:E27"/>
    <mergeCell ref="F25:F27"/>
    <mergeCell ref="F37:F39"/>
    <mergeCell ref="B34:B36"/>
    <mergeCell ref="D34:D36"/>
    <mergeCell ref="E34:E36"/>
    <mergeCell ref="F34:F36"/>
    <mergeCell ref="B31:B33"/>
    <mergeCell ref="D31:D33"/>
    <mergeCell ref="E31:E33"/>
    <mergeCell ref="F31:F33"/>
    <mergeCell ref="A40:A48"/>
    <mergeCell ref="B40:B42"/>
    <mergeCell ref="C40:C48"/>
    <mergeCell ref="D40:D42"/>
    <mergeCell ref="E40:E42"/>
    <mergeCell ref="B37:B39"/>
    <mergeCell ref="D37:D39"/>
    <mergeCell ref="E37:E39"/>
    <mergeCell ref="B46:B48"/>
    <mergeCell ref="D46:D48"/>
    <mergeCell ref="E46:E48"/>
    <mergeCell ref="F46:F48"/>
    <mergeCell ref="B43:B45"/>
    <mergeCell ref="D43:D45"/>
    <mergeCell ref="E43:E45"/>
    <mergeCell ref="F43:F45"/>
    <mergeCell ref="F40:F42"/>
    <mergeCell ref="A61:A72"/>
    <mergeCell ref="B61:B63"/>
    <mergeCell ref="C61:C72"/>
    <mergeCell ref="D61:D63"/>
    <mergeCell ref="E61:E63"/>
    <mergeCell ref="F61:F63"/>
    <mergeCell ref="B55:B57"/>
    <mergeCell ref="D55:D57"/>
    <mergeCell ref="E55:E57"/>
    <mergeCell ref="F55:F57"/>
    <mergeCell ref="B70:B72"/>
    <mergeCell ref="D70:D72"/>
    <mergeCell ref="E70:E72"/>
    <mergeCell ref="A49:A60"/>
    <mergeCell ref="B52:B54"/>
    <mergeCell ref="D52:D54"/>
    <mergeCell ref="E52:E54"/>
    <mergeCell ref="F52:F54"/>
    <mergeCell ref="B49:B51"/>
    <mergeCell ref="D49:D51"/>
    <mergeCell ref="E49:E51"/>
    <mergeCell ref="F49:F51"/>
    <mergeCell ref="F70:F72"/>
    <mergeCell ref="B67:B69"/>
    <mergeCell ref="D67:D69"/>
    <mergeCell ref="E67:E69"/>
    <mergeCell ref="F67:F69"/>
    <mergeCell ref="B64:B66"/>
    <mergeCell ref="D64:D66"/>
    <mergeCell ref="E64:E66"/>
    <mergeCell ref="F64:F66"/>
    <mergeCell ref="B58:B60"/>
    <mergeCell ref="D58:D60"/>
    <mergeCell ref="E58:E60"/>
    <mergeCell ref="F58:F60"/>
    <mergeCell ref="C49:C60"/>
    <mergeCell ref="B76:B78"/>
    <mergeCell ref="D76:D78"/>
    <mergeCell ref="E76:E78"/>
    <mergeCell ref="F76:F78"/>
    <mergeCell ref="F73:F75"/>
    <mergeCell ref="A73:A78"/>
    <mergeCell ref="B73:B75"/>
    <mergeCell ref="C73:C78"/>
    <mergeCell ref="D73:D75"/>
    <mergeCell ref="E73:E75"/>
    <mergeCell ref="B91:B93"/>
    <mergeCell ref="D91:D93"/>
    <mergeCell ref="E91:E93"/>
    <mergeCell ref="F91:F93"/>
    <mergeCell ref="B82:B84"/>
    <mergeCell ref="D82:D84"/>
    <mergeCell ref="E82:E84"/>
    <mergeCell ref="F82:F84"/>
    <mergeCell ref="A79:A87"/>
    <mergeCell ref="B79:B81"/>
    <mergeCell ref="C79:C87"/>
    <mergeCell ref="D79:D81"/>
    <mergeCell ref="E79:E81"/>
    <mergeCell ref="F79:F81"/>
    <mergeCell ref="B85:B87"/>
    <mergeCell ref="D85:D87"/>
    <mergeCell ref="E85:E87"/>
    <mergeCell ref="F85:F87"/>
    <mergeCell ref="C100:C105"/>
    <mergeCell ref="D100:D102"/>
    <mergeCell ref="E100:E102"/>
    <mergeCell ref="F100:F102"/>
    <mergeCell ref="F88:F90"/>
    <mergeCell ref="A88:A99"/>
    <mergeCell ref="B88:B90"/>
    <mergeCell ref="C88:C99"/>
    <mergeCell ref="D88:D90"/>
    <mergeCell ref="E88:E90"/>
    <mergeCell ref="B103:B105"/>
    <mergeCell ref="D103:D105"/>
    <mergeCell ref="E103:E105"/>
    <mergeCell ref="F103:F105"/>
    <mergeCell ref="A100:A105"/>
    <mergeCell ref="B100:B102"/>
    <mergeCell ref="B97:B99"/>
    <mergeCell ref="D97:D99"/>
    <mergeCell ref="E97:E99"/>
    <mergeCell ref="F97:F99"/>
    <mergeCell ref="B94:B96"/>
    <mergeCell ref="D94:D96"/>
    <mergeCell ref="E94:E96"/>
    <mergeCell ref="F94:F96"/>
    <mergeCell ref="B109:B111"/>
    <mergeCell ref="D109:D111"/>
    <mergeCell ref="E109:E111"/>
    <mergeCell ref="F109:F111"/>
    <mergeCell ref="F106:F108"/>
    <mergeCell ref="A106:A111"/>
    <mergeCell ref="B106:B108"/>
    <mergeCell ref="C106:C111"/>
    <mergeCell ref="D106:D108"/>
    <mergeCell ref="E106:E108"/>
  </mergeCells>
  <conditionalFormatting sqref="E117:E126">
    <cfRule type="colorScale" priority="6">
      <colorScale>
        <cfvo type="min"/>
        <cfvo type="percentile" val="50"/>
        <cfvo type="max"/>
        <color rgb="FFF8696B"/>
        <color rgb="FFFFEB84"/>
        <color rgb="FF63BE7B"/>
      </colorScale>
    </cfRule>
  </conditionalFormatting>
  <conditionalFormatting sqref="G117:G126">
    <cfRule type="colorScale" priority="2">
      <colorScale>
        <cfvo type="min"/>
        <cfvo type="percentile" val="50"/>
        <cfvo type="max"/>
        <color rgb="FFF8696B"/>
        <color rgb="FFFFEB84"/>
        <color rgb="FF63BE7B"/>
      </colorScale>
    </cfRule>
  </conditionalFormatting>
  <conditionalFormatting sqref="I117:I126">
    <cfRule type="colorScale" priority="5">
      <colorScale>
        <cfvo type="min"/>
        <cfvo type="percentile" val="50"/>
        <cfvo type="max"/>
        <color rgb="FFF8696B"/>
        <color rgb="FFFFEB84"/>
        <color rgb="FF63BE7B"/>
      </colorScale>
    </cfRule>
  </conditionalFormatting>
  <conditionalFormatting sqref="K117:K126">
    <cfRule type="colorScale" priority="1">
      <colorScale>
        <cfvo type="min"/>
        <cfvo type="percentile" val="50"/>
        <cfvo type="max"/>
        <color rgb="FFF8696B"/>
        <color rgb="FFFFEB84"/>
        <color rgb="FF63BE7B"/>
      </colorScale>
    </cfRule>
  </conditionalFormatting>
  <conditionalFormatting sqref="M117:M126">
    <cfRule type="colorScale" priority="4">
      <colorScale>
        <cfvo type="min"/>
        <cfvo type="percentile" val="50"/>
        <cfvo type="max"/>
        <color rgb="FFF8696B"/>
        <color rgb="FFFFEB84"/>
        <color rgb="FF63BE7B"/>
      </colorScale>
    </cfRule>
  </conditionalFormatting>
  <conditionalFormatting sqref="O117:O126">
    <cfRule type="colorScale" priority="3">
      <colorScale>
        <cfvo type="min"/>
        <cfvo type="percentile" val="50"/>
        <cfvo type="max"/>
        <color rgb="FFF8696B"/>
        <color rgb="FFFFEB84"/>
        <color rgb="FF63BE7B"/>
      </colorScale>
    </cfRule>
  </conditionalFormatting>
  <pageMargins left="0.7" right="0.7" top="0.78740157499999996" bottom="0.78740157499999996" header="0.3" footer="0.3"/>
  <pageSetup paperSize="8" scale="50" orientation="portrait" r:id="rId1"/>
  <rowBreaks count="1" manualBreakCount="1">
    <brk id="57" max="16" man="1"/>
  </rowBreaks>
  <ignoredErrors>
    <ignoredError sqref="E119:E126 O119:O126 M119:M126 K119:K126 I119:I12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24"/>
  <sheetViews>
    <sheetView view="pageBreakPreview" zoomScaleNormal="100" zoomScaleSheetLayoutView="100" workbookViewId="0">
      <selection activeCell="C1" sqref="C1"/>
    </sheetView>
  </sheetViews>
  <sheetFormatPr baseColWidth="10" defaultColWidth="11.1640625" defaultRowHeight="14" x14ac:dyDescent="0.15"/>
  <cols>
    <col min="1" max="1" width="20.5" style="2" customWidth="1"/>
    <col min="2" max="2" width="35.6640625" style="123" customWidth="1"/>
    <col min="3" max="3" width="14.6640625" style="135" customWidth="1"/>
    <col min="4" max="4" width="8.6640625" style="2" bestFit="1" customWidth="1"/>
    <col min="5" max="5" width="13.6640625" style="124" customWidth="1"/>
    <col min="6" max="6" width="46.5" style="124" customWidth="1"/>
    <col min="7" max="16384" width="11.1640625" style="2"/>
  </cols>
  <sheetData>
    <row r="1" spans="1:6" ht="18" x14ac:dyDescent="0.15">
      <c r="A1" s="125" t="s">
        <v>422</v>
      </c>
      <c r="B1" s="150"/>
      <c r="C1" s="134"/>
      <c r="D1" s="151"/>
      <c r="E1" s="152" t="s">
        <v>56</v>
      </c>
      <c r="F1" s="54" t="s">
        <v>578</v>
      </c>
    </row>
    <row r="2" spans="1:6" ht="15" x14ac:dyDescent="0.15">
      <c r="A2" s="153" t="s">
        <v>0</v>
      </c>
      <c r="B2" s="154">
        <v>44910</v>
      </c>
      <c r="C2" s="138"/>
      <c r="D2" s="155"/>
      <c r="E2" s="55" t="s">
        <v>57</v>
      </c>
      <c r="F2" s="54" t="s">
        <v>577</v>
      </c>
    </row>
    <row r="3" spans="1:6" s="16" customFormat="1" ht="27.75" customHeight="1" thickBot="1" x14ac:dyDescent="0.2">
      <c r="A3" s="51"/>
      <c r="B3" s="51"/>
      <c r="C3" s="163"/>
      <c r="D3" s="156"/>
      <c r="E3" s="137" t="s">
        <v>2</v>
      </c>
      <c r="F3" s="137" t="s">
        <v>1</v>
      </c>
    </row>
    <row r="4" spans="1:6" s="12" customFormat="1" ht="18" customHeight="1" x14ac:dyDescent="0.15">
      <c r="A4" s="206" t="s">
        <v>3</v>
      </c>
      <c r="B4" s="214" t="s">
        <v>4</v>
      </c>
      <c r="C4" s="208">
        <f>SUM(D4:D18)</f>
        <v>0.1</v>
      </c>
      <c r="D4" s="203">
        <v>0.02</v>
      </c>
      <c r="E4" s="211" t="s">
        <v>58</v>
      </c>
      <c r="F4" s="211" t="s">
        <v>59</v>
      </c>
    </row>
    <row r="5" spans="1:6" s="12" customFormat="1" ht="18" customHeight="1" x14ac:dyDescent="0.15">
      <c r="A5" s="206"/>
      <c r="B5" s="214"/>
      <c r="C5" s="208"/>
      <c r="D5" s="195"/>
      <c r="E5" s="211"/>
      <c r="F5" s="211"/>
    </row>
    <row r="6" spans="1:6" s="12" customFormat="1" ht="18" customHeight="1" x14ac:dyDescent="0.15">
      <c r="A6" s="206"/>
      <c r="B6" s="214"/>
      <c r="C6" s="208"/>
      <c r="D6" s="201"/>
      <c r="E6" s="211"/>
      <c r="F6" s="211"/>
    </row>
    <row r="7" spans="1:6" s="12" customFormat="1" ht="22.25" customHeight="1" x14ac:dyDescent="0.15">
      <c r="A7" s="206"/>
      <c r="B7" s="214" t="s">
        <v>5</v>
      </c>
      <c r="C7" s="208"/>
      <c r="D7" s="194">
        <v>0.02</v>
      </c>
      <c r="E7" s="211" t="s">
        <v>58</v>
      </c>
      <c r="F7" s="211" t="s">
        <v>59</v>
      </c>
    </row>
    <row r="8" spans="1:6" s="12" customFormat="1" ht="22.25" customHeight="1" x14ac:dyDescent="0.15">
      <c r="A8" s="206"/>
      <c r="B8" s="214"/>
      <c r="C8" s="208"/>
      <c r="D8" s="195"/>
      <c r="E8" s="211"/>
      <c r="F8" s="211"/>
    </row>
    <row r="9" spans="1:6" s="12" customFormat="1" ht="22.25" customHeight="1" x14ac:dyDescent="0.15">
      <c r="A9" s="206"/>
      <c r="B9" s="214"/>
      <c r="C9" s="208"/>
      <c r="D9" s="201"/>
      <c r="E9" s="211"/>
      <c r="F9" s="211"/>
    </row>
    <row r="10" spans="1:6" s="12" customFormat="1" ht="18" customHeight="1" x14ac:dyDescent="0.15">
      <c r="A10" s="206"/>
      <c r="B10" s="204" t="s">
        <v>6</v>
      </c>
      <c r="C10" s="208"/>
      <c r="D10" s="194">
        <v>0.02</v>
      </c>
      <c r="E10" s="211" t="s">
        <v>58</v>
      </c>
      <c r="F10" s="211" t="s">
        <v>59</v>
      </c>
    </row>
    <row r="11" spans="1:6" s="12" customFormat="1" ht="18" customHeight="1" x14ac:dyDescent="0.15">
      <c r="A11" s="206"/>
      <c r="B11" s="204"/>
      <c r="C11" s="208"/>
      <c r="D11" s="195"/>
      <c r="E11" s="211"/>
      <c r="F11" s="211"/>
    </row>
    <row r="12" spans="1:6" s="12" customFormat="1" ht="18" customHeight="1" x14ac:dyDescent="0.15">
      <c r="A12" s="206"/>
      <c r="B12" s="204"/>
      <c r="C12" s="208"/>
      <c r="D12" s="201"/>
      <c r="E12" s="211"/>
      <c r="F12" s="211"/>
    </row>
    <row r="13" spans="1:6" s="12" customFormat="1" ht="18" customHeight="1" x14ac:dyDescent="0.15">
      <c r="A13" s="206"/>
      <c r="B13" s="204" t="s">
        <v>7</v>
      </c>
      <c r="C13" s="208"/>
      <c r="D13" s="194">
        <v>0.02</v>
      </c>
      <c r="E13" s="211" t="s">
        <v>58</v>
      </c>
      <c r="F13" s="211" t="s">
        <v>59</v>
      </c>
    </row>
    <row r="14" spans="1:6" s="12" customFormat="1" ht="18" customHeight="1" x14ac:dyDescent="0.15">
      <c r="A14" s="206"/>
      <c r="B14" s="204"/>
      <c r="C14" s="208"/>
      <c r="D14" s="195"/>
      <c r="E14" s="211"/>
      <c r="F14" s="211"/>
    </row>
    <row r="15" spans="1:6" s="12" customFormat="1" ht="18" customHeight="1" x14ac:dyDescent="0.15">
      <c r="A15" s="206"/>
      <c r="B15" s="204"/>
      <c r="C15" s="208"/>
      <c r="D15" s="201"/>
      <c r="E15" s="211"/>
      <c r="F15" s="211"/>
    </row>
    <row r="16" spans="1:6" s="12" customFormat="1" ht="18" customHeight="1" x14ac:dyDescent="0.15">
      <c r="A16" s="206"/>
      <c r="B16" s="214" t="s">
        <v>8</v>
      </c>
      <c r="C16" s="208"/>
      <c r="D16" s="195">
        <v>0.02</v>
      </c>
      <c r="E16" s="211" t="s">
        <v>58</v>
      </c>
      <c r="F16" s="211" t="s">
        <v>167</v>
      </c>
    </row>
    <row r="17" spans="1:6" s="12" customFormat="1" ht="18" customHeight="1" x14ac:dyDescent="0.15">
      <c r="A17" s="206"/>
      <c r="B17" s="214"/>
      <c r="C17" s="208"/>
      <c r="D17" s="195"/>
      <c r="E17" s="211"/>
      <c r="F17" s="211"/>
    </row>
    <row r="18" spans="1:6" s="12" customFormat="1" ht="18" customHeight="1" thickBot="1" x14ac:dyDescent="0.2">
      <c r="A18" s="206"/>
      <c r="B18" s="214"/>
      <c r="C18" s="208"/>
      <c r="D18" s="196"/>
      <c r="E18" s="211"/>
      <c r="F18" s="211"/>
    </row>
    <row r="19" spans="1:6" s="12" customFormat="1" ht="22.25" customHeight="1" x14ac:dyDescent="0.15">
      <c r="A19" s="197" t="s">
        <v>9</v>
      </c>
      <c r="B19" s="205" t="s">
        <v>10</v>
      </c>
      <c r="C19" s="198">
        <f>SUM(D19:D39)</f>
        <v>0.15001</v>
      </c>
      <c r="D19" s="203">
        <v>2.1430000000000001E-2</v>
      </c>
      <c r="E19" s="211">
        <v>100</v>
      </c>
      <c r="F19" s="211" t="s">
        <v>168</v>
      </c>
    </row>
    <row r="20" spans="1:6" s="12" customFormat="1" ht="22.25" customHeight="1" x14ac:dyDescent="0.15">
      <c r="A20" s="197"/>
      <c r="B20" s="205"/>
      <c r="C20" s="198"/>
      <c r="D20" s="195"/>
      <c r="E20" s="211"/>
      <c r="F20" s="211"/>
    </row>
    <row r="21" spans="1:6" s="12" customFormat="1" ht="22.25" customHeight="1" x14ac:dyDescent="0.15">
      <c r="A21" s="197"/>
      <c r="B21" s="205"/>
      <c r="C21" s="198"/>
      <c r="D21" s="201"/>
      <c r="E21" s="211"/>
      <c r="F21" s="211"/>
    </row>
    <row r="22" spans="1:6" s="12" customFormat="1" ht="18" customHeight="1" x14ac:dyDescent="0.15">
      <c r="A22" s="197"/>
      <c r="B22" s="205" t="s">
        <v>11</v>
      </c>
      <c r="C22" s="198"/>
      <c r="D22" s="194">
        <v>2.1430000000000001E-2</v>
      </c>
      <c r="E22" s="211" t="s">
        <v>58</v>
      </c>
      <c r="F22" s="211" t="s">
        <v>169</v>
      </c>
    </row>
    <row r="23" spans="1:6" s="12" customFormat="1" ht="18" customHeight="1" x14ac:dyDescent="0.15">
      <c r="A23" s="197"/>
      <c r="B23" s="205"/>
      <c r="C23" s="198"/>
      <c r="D23" s="195"/>
      <c r="E23" s="211"/>
      <c r="F23" s="211"/>
    </row>
    <row r="24" spans="1:6" s="12" customFormat="1" ht="18" customHeight="1" x14ac:dyDescent="0.15">
      <c r="A24" s="197"/>
      <c r="B24" s="205"/>
      <c r="C24" s="198"/>
      <c r="D24" s="201"/>
      <c r="E24" s="211"/>
      <c r="F24" s="211"/>
    </row>
    <row r="25" spans="1:6" s="12" customFormat="1" ht="18" customHeight="1" x14ac:dyDescent="0.15">
      <c r="A25" s="197"/>
      <c r="B25" s="204" t="s">
        <v>12</v>
      </c>
      <c r="C25" s="198"/>
      <c r="D25" s="194">
        <v>2.1430000000000001E-2</v>
      </c>
      <c r="E25" s="211">
        <v>100</v>
      </c>
      <c r="F25" s="192" t="s">
        <v>170</v>
      </c>
    </row>
    <row r="26" spans="1:6" s="12" customFormat="1" ht="18" customHeight="1" x14ac:dyDescent="0.15">
      <c r="A26" s="197"/>
      <c r="B26" s="204"/>
      <c r="C26" s="198"/>
      <c r="D26" s="195"/>
      <c r="E26" s="211"/>
      <c r="F26" s="192"/>
    </row>
    <row r="27" spans="1:6" s="12" customFormat="1" ht="18" customHeight="1" x14ac:dyDescent="0.15">
      <c r="A27" s="197"/>
      <c r="B27" s="204"/>
      <c r="C27" s="198"/>
      <c r="D27" s="201"/>
      <c r="E27" s="211"/>
      <c r="F27" s="192"/>
    </row>
    <row r="28" spans="1:6" s="12" customFormat="1" ht="18" customHeight="1" x14ac:dyDescent="0.15">
      <c r="A28" s="197"/>
      <c r="B28" s="204" t="s">
        <v>13</v>
      </c>
      <c r="C28" s="198"/>
      <c r="D28" s="194">
        <v>2.1430000000000001E-2</v>
      </c>
      <c r="E28" s="192" t="s">
        <v>58</v>
      </c>
      <c r="F28" s="192" t="s">
        <v>64</v>
      </c>
    </row>
    <row r="29" spans="1:6" s="12" customFormat="1" ht="18" customHeight="1" x14ac:dyDescent="0.15">
      <c r="A29" s="197"/>
      <c r="B29" s="204"/>
      <c r="C29" s="198"/>
      <c r="D29" s="195"/>
      <c r="E29" s="192"/>
      <c r="F29" s="192"/>
    </row>
    <row r="30" spans="1:6" s="12" customFormat="1" ht="18" customHeight="1" x14ac:dyDescent="0.15">
      <c r="A30" s="197"/>
      <c r="B30" s="204"/>
      <c r="C30" s="198"/>
      <c r="D30" s="201"/>
      <c r="E30" s="192"/>
      <c r="F30" s="192"/>
    </row>
    <row r="31" spans="1:6" s="12" customFormat="1" ht="18" customHeight="1" x14ac:dyDescent="0.15">
      <c r="A31" s="197"/>
      <c r="B31" s="204" t="s">
        <v>14</v>
      </c>
      <c r="C31" s="198"/>
      <c r="D31" s="194">
        <v>2.1430000000000001E-2</v>
      </c>
      <c r="E31" s="211">
        <v>100</v>
      </c>
      <c r="F31" s="211" t="s">
        <v>171</v>
      </c>
    </row>
    <row r="32" spans="1:6" s="12" customFormat="1" ht="18" customHeight="1" x14ac:dyDescent="0.15">
      <c r="A32" s="197"/>
      <c r="B32" s="204"/>
      <c r="C32" s="198"/>
      <c r="D32" s="195"/>
      <c r="E32" s="211"/>
      <c r="F32" s="211"/>
    </row>
    <row r="33" spans="1:6" s="12" customFormat="1" ht="18" customHeight="1" x14ac:dyDescent="0.15">
      <c r="A33" s="197"/>
      <c r="B33" s="204"/>
      <c r="C33" s="198"/>
      <c r="D33" s="201"/>
      <c r="E33" s="211"/>
      <c r="F33" s="211"/>
    </row>
    <row r="34" spans="1:6" s="12" customFormat="1" ht="18" customHeight="1" x14ac:dyDescent="0.15">
      <c r="A34" s="197"/>
      <c r="B34" s="204" t="s">
        <v>16</v>
      </c>
      <c r="C34" s="198"/>
      <c r="D34" s="195">
        <v>2.1430000000000001E-2</v>
      </c>
      <c r="E34" s="211">
        <v>50</v>
      </c>
      <c r="F34" s="192" t="s">
        <v>172</v>
      </c>
    </row>
    <row r="35" spans="1:6" s="12" customFormat="1" ht="18" customHeight="1" x14ac:dyDescent="0.15">
      <c r="A35" s="197"/>
      <c r="B35" s="204"/>
      <c r="C35" s="198"/>
      <c r="D35" s="195"/>
      <c r="E35" s="211"/>
      <c r="F35" s="192"/>
    </row>
    <row r="36" spans="1:6" s="12" customFormat="1" ht="18" customHeight="1" x14ac:dyDescent="0.15">
      <c r="A36" s="197"/>
      <c r="B36" s="204"/>
      <c r="C36" s="198"/>
      <c r="D36" s="201"/>
      <c r="E36" s="211"/>
      <c r="F36" s="192"/>
    </row>
    <row r="37" spans="1:6" s="12" customFormat="1" ht="18" customHeight="1" x14ac:dyDescent="0.15">
      <c r="A37" s="197"/>
      <c r="B37" s="204" t="s">
        <v>17</v>
      </c>
      <c r="C37" s="198"/>
      <c r="D37" s="194">
        <v>2.1430000000000001E-2</v>
      </c>
      <c r="E37" s="211">
        <v>100</v>
      </c>
      <c r="F37" s="211" t="s">
        <v>173</v>
      </c>
    </row>
    <row r="38" spans="1:6" s="12" customFormat="1" ht="18" customHeight="1" x14ac:dyDescent="0.15">
      <c r="A38" s="197"/>
      <c r="B38" s="204"/>
      <c r="C38" s="198"/>
      <c r="D38" s="195"/>
      <c r="E38" s="211"/>
      <c r="F38" s="211"/>
    </row>
    <row r="39" spans="1:6" s="12" customFormat="1" ht="18" customHeight="1" thickBot="1" x14ac:dyDescent="0.2">
      <c r="A39" s="197"/>
      <c r="B39" s="204"/>
      <c r="C39" s="198"/>
      <c r="D39" s="196"/>
      <c r="E39" s="211"/>
      <c r="F39" s="211"/>
    </row>
    <row r="40" spans="1:6" s="12" customFormat="1" ht="18" customHeight="1" x14ac:dyDescent="0.15">
      <c r="A40" s="197" t="s">
        <v>18</v>
      </c>
      <c r="B40" s="204" t="s">
        <v>19</v>
      </c>
      <c r="C40" s="198">
        <f>SUM(D40:D48)</f>
        <v>9.9989999999999996E-2</v>
      </c>
      <c r="D40" s="203">
        <v>3.3329999999999999E-2</v>
      </c>
      <c r="E40" s="211">
        <v>100</v>
      </c>
      <c r="F40" s="211" t="s">
        <v>423</v>
      </c>
    </row>
    <row r="41" spans="1:6" s="12" customFormat="1" ht="18" customHeight="1" x14ac:dyDescent="0.15">
      <c r="A41" s="197"/>
      <c r="B41" s="204"/>
      <c r="C41" s="198"/>
      <c r="D41" s="195"/>
      <c r="E41" s="211"/>
      <c r="F41" s="211"/>
    </row>
    <row r="42" spans="1:6" s="12" customFormat="1" ht="18" customHeight="1" x14ac:dyDescent="0.15">
      <c r="A42" s="197"/>
      <c r="B42" s="204"/>
      <c r="C42" s="198"/>
      <c r="D42" s="201"/>
      <c r="E42" s="211"/>
      <c r="F42" s="211"/>
    </row>
    <row r="43" spans="1:6" s="12" customFormat="1" ht="18" customHeight="1" x14ac:dyDescent="0.15">
      <c r="A43" s="197"/>
      <c r="B43" s="204" t="s">
        <v>20</v>
      </c>
      <c r="C43" s="198"/>
      <c r="D43" s="194">
        <v>3.3329999999999999E-2</v>
      </c>
      <c r="E43" s="211">
        <v>100</v>
      </c>
      <c r="F43" s="211" t="s">
        <v>174</v>
      </c>
    </row>
    <row r="44" spans="1:6" s="12" customFormat="1" ht="18" customHeight="1" x14ac:dyDescent="0.15">
      <c r="A44" s="197"/>
      <c r="B44" s="204"/>
      <c r="C44" s="198"/>
      <c r="D44" s="195"/>
      <c r="E44" s="211"/>
      <c r="F44" s="211"/>
    </row>
    <row r="45" spans="1:6" s="12" customFormat="1" ht="18" customHeight="1" x14ac:dyDescent="0.15">
      <c r="A45" s="197"/>
      <c r="B45" s="204"/>
      <c r="C45" s="198"/>
      <c r="D45" s="201"/>
      <c r="E45" s="211"/>
      <c r="F45" s="211"/>
    </row>
    <row r="46" spans="1:6" s="12" customFormat="1" ht="18" customHeight="1" x14ac:dyDescent="0.15">
      <c r="A46" s="197"/>
      <c r="B46" s="204" t="s">
        <v>21</v>
      </c>
      <c r="C46" s="198"/>
      <c r="D46" s="194">
        <v>3.3329999999999999E-2</v>
      </c>
      <c r="E46" s="211">
        <v>100</v>
      </c>
      <c r="F46" s="192" t="s">
        <v>148</v>
      </c>
    </row>
    <row r="47" spans="1:6" s="12" customFormat="1" ht="18" customHeight="1" x14ac:dyDescent="0.15">
      <c r="A47" s="197"/>
      <c r="B47" s="204"/>
      <c r="C47" s="198"/>
      <c r="D47" s="195"/>
      <c r="E47" s="211"/>
      <c r="F47" s="192"/>
    </row>
    <row r="48" spans="1:6" s="12" customFormat="1" ht="18" customHeight="1" thickBot="1" x14ac:dyDescent="0.2">
      <c r="A48" s="197"/>
      <c r="B48" s="204"/>
      <c r="C48" s="198"/>
      <c r="D48" s="196"/>
      <c r="E48" s="211"/>
      <c r="F48" s="192"/>
    </row>
    <row r="49" spans="1:6" s="12" customFormat="1" ht="18" customHeight="1" x14ac:dyDescent="0.15">
      <c r="A49" s="197" t="s">
        <v>421</v>
      </c>
      <c r="B49" s="204" t="s">
        <v>23</v>
      </c>
      <c r="C49" s="198">
        <f>SUM(D49:D60)</f>
        <v>0.1</v>
      </c>
      <c r="D49" s="203">
        <v>2.5000000000000001E-2</v>
      </c>
      <c r="E49" s="211">
        <v>50</v>
      </c>
      <c r="F49" s="211" t="s">
        <v>175</v>
      </c>
    </row>
    <row r="50" spans="1:6" s="12" customFormat="1" ht="18" customHeight="1" x14ac:dyDescent="0.15">
      <c r="A50" s="197"/>
      <c r="B50" s="204"/>
      <c r="C50" s="198"/>
      <c r="D50" s="195"/>
      <c r="E50" s="211"/>
      <c r="F50" s="211"/>
    </row>
    <row r="51" spans="1:6" s="12" customFormat="1" ht="18" customHeight="1" x14ac:dyDescent="0.15">
      <c r="A51" s="197"/>
      <c r="B51" s="204"/>
      <c r="C51" s="198"/>
      <c r="D51" s="201"/>
      <c r="E51" s="211"/>
      <c r="F51" s="211"/>
    </row>
    <row r="52" spans="1:6" s="12" customFormat="1" ht="22.25" customHeight="1" x14ac:dyDescent="0.15">
      <c r="A52" s="197"/>
      <c r="B52" s="204" t="s">
        <v>24</v>
      </c>
      <c r="C52" s="198"/>
      <c r="D52" s="194">
        <v>2.5000000000000001E-2</v>
      </c>
      <c r="E52" s="192" t="s">
        <v>58</v>
      </c>
      <c r="F52" s="211" t="s">
        <v>169</v>
      </c>
    </row>
    <row r="53" spans="1:6" s="12" customFormat="1" ht="22.25" customHeight="1" x14ac:dyDescent="0.15">
      <c r="A53" s="197"/>
      <c r="B53" s="204"/>
      <c r="C53" s="198"/>
      <c r="D53" s="195"/>
      <c r="E53" s="192"/>
      <c r="F53" s="211"/>
    </row>
    <row r="54" spans="1:6" s="12" customFormat="1" ht="22.25" customHeight="1" x14ac:dyDescent="0.15">
      <c r="A54" s="197"/>
      <c r="B54" s="204"/>
      <c r="C54" s="198"/>
      <c r="D54" s="201"/>
      <c r="E54" s="192"/>
      <c r="F54" s="211"/>
    </row>
    <row r="55" spans="1:6" s="12" customFormat="1" ht="22.25" customHeight="1" x14ac:dyDescent="0.15">
      <c r="A55" s="197"/>
      <c r="B55" s="204" t="s">
        <v>25</v>
      </c>
      <c r="C55" s="198"/>
      <c r="D55" s="194">
        <v>2.5000000000000001E-2</v>
      </c>
      <c r="E55" s="192" t="s">
        <v>58</v>
      </c>
      <c r="F55" s="192" t="s">
        <v>64</v>
      </c>
    </row>
    <row r="56" spans="1:6" s="12" customFormat="1" ht="22.25" customHeight="1" x14ac:dyDescent="0.15">
      <c r="A56" s="197"/>
      <c r="B56" s="204"/>
      <c r="C56" s="198"/>
      <c r="D56" s="195"/>
      <c r="E56" s="192"/>
      <c r="F56" s="192"/>
    </row>
    <row r="57" spans="1:6" s="12" customFormat="1" ht="22.25" customHeight="1" x14ac:dyDescent="0.15">
      <c r="A57" s="197"/>
      <c r="B57" s="204"/>
      <c r="C57" s="198"/>
      <c r="D57" s="201"/>
      <c r="E57" s="192"/>
      <c r="F57" s="192"/>
    </row>
    <row r="58" spans="1:6" s="12" customFormat="1" ht="22.25" customHeight="1" x14ac:dyDescent="0.15">
      <c r="A58" s="197"/>
      <c r="B58" s="204" t="s">
        <v>26</v>
      </c>
      <c r="C58" s="198"/>
      <c r="D58" s="194">
        <v>2.5000000000000001E-2</v>
      </c>
      <c r="E58" s="211">
        <v>100</v>
      </c>
      <c r="F58" s="192" t="s">
        <v>176</v>
      </c>
    </row>
    <row r="59" spans="1:6" s="12" customFormat="1" ht="22.25" customHeight="1" x14ac:dyDescent="0.15">
      <c r="A59" s="197"/>
      <c r="B59" s="204"/>
      <c r="C59" s="198"/>
      <c r="D59" s="195"/>
      <c r="E59" s="211"/>
      <c r="F59" s="192"/>
    </row>
    <row r="60" spans="1:6" s="12" customFormat="1" ht="22.25" customHeight="1" thickBot="1" x14ac:dyDescent="0.2">
      <c r="A60" s="197"/>
      <c r="B60" s="204"/>
      <c r="C60" s="198"/>
      <c r="D60" s="196"/>
      <c r="E60" s="211"/>
      <c r="F60" s="192"/>
    </row>
    <row r="61" spans="1:6" s="12" customFormat="1" ht="18" customHeight="1" x14ac:dyDescent="0.15">
      <c r="A61" s="197" t="s">
        <v>370</v>
      </c>
      <c r="B61" s="204" t="s">
        <v>418</v>
      </c>
      <c r="C61" s="198">
        <f>SUM(D61:D72)</f>
        <v>0.05</v>
      </c>
      <c r="D61" s="203">
        <v>1.2500000000000001E-2</v>
      </c>
      <c r="E61" s="211">
        <v>100</v>
      </c>
      <c r="F61" s="211" t="s">
        <v>427</v>
      </c>
    </row>
    <row r="62" spans="1:6" s="12" customFormat="1" ht="18" customHeight="1" x14ac:dyDescent="0.15">
      <c r="A62" s="197"/>
      <c r="B62" s="204"/>
      <c r="C62" s="198"/>
      <c r="D62" s="195"/>
      <c r="E62" s="211"/>
      <c r="F62" s="211"/>
    </row>
    <row r="63" spans="1:6" s="12" customFormat="1" ht="18" customHeight="1" x14ac:dyDescent="0.15">
      <c r="A63" s="197"/>
      <c r="B63" s="204"/>
      <c r="C63" s="198"/>
      <c r="D63" s="201"/>
      <c r="E63" s="211"/>
      <c r="F63" s="211"/>
    </row>
    <row r="64" spans="1:6" s="12" customFormat="1" ht="18" customHeight="1" x14ac:dyDescent="0.15">
      <c r="A64" s="197"/>
      <c r="B64" s="204" t="s">
        <v>416</v>
      </c>
      <c r="C64" s="198"/>
      <c r="D64" s="194">
        <v>1.2500000000000001E-2</v>
      </c>
      <c r="E64" s="211">
        <v>100</v>
      </c>
      <c r="F64" s="211" t="s">
        <v>425</v>
      </c>
    </row>
    <row r="65" spans="1:6" s="12" customFormat="1" ht="18" customHeight="1" x14ac:dyDescent="0.15">
      <c r="A65" s="197"/>
      <c r="B65" s="204"/>
      <c r="C65" s="198"/>
      <c r="D65" s="195"/>
      <c r="E65" s="211"/>
      <c r="F65" s="211"/>
    </row>
    <row r="66" spans="1:6" s="12" customFormat="1" ht="18" customHeight="1" x14ac:dyDescent="0.15">
      <c r="A66" s="197"/>
      <c r="B66" s="204"/>
      <c r="C66" s="198"/>
      <c r="D66" s="201"/>
      <c r="E66" s="211"/>
      <c r="F66" s="211"/>
    </row>
    <row r="67" spans="1:6" s="12" customFormat="1" ht="18" customHeight="1" x14ac:dyDescent="0.15">
      <c r="A67" s="197"/>
      <c r="B67" s="204" t="s">
        <v>417</v>
      </c>
      <c r="C67" s="198"/>
      <c r="D67" s="194">
        <v>1.2500000000000001E-2</v>
      </c>
      <c r="E67" s="211">
        <v>100</v>
      </c>
      <c r="F67" s="211" t="s">
        <v>177</v>
      </c>
    </row>
    <row r="68" spans="1:6" s="12" customFormat="1" ht="18" customHeight="1" x14ac:dyDescent="0.15">
      <c r="A68" s="197"/>
      <c r="B68" s="204"/>
      <c r="C68" s="198"/>
      <c r="D68" s="195"/>
      <c r="E68" s="211"/>
      <c r="F68" s="211"/>
    </row>
    <row r="69" spans="1:6" s="12" customFormat="1" ht="18" customHeight="1" x14ac:dyDescent="0.15">
      <c r="A69" s="197"/>
      <c r="B69" s="204"/>
      <c r="C69" s="198"/>
      <c r="D69" s="201"/>
      <c r="E69" s="211"/>
      <c r="F69" s="211"/>
    </row>
    <row r="70" spans="1:6" s="12" customFormat="1" ht="18" customHeight="1" x14ac:dyDescent="0.15">
      <c r="A70" s="197"/>
      <c r="B70" s="204" t="s">
        <v>32</v>
      </c>
      <c r="C70" s="198"/>
      <c r="D70" s="194">
        <v>1.2500000000000001E-2</v>
      </c>
      <c r="E70" s="211">
        <v>100</v>
      </c>
      <c r="F70" s="211" t="s">
        <v>424</v>
      </c>
    </row>
    <row r="71" spans="1:6" s="12" customFormat="1" ht="18" customHeight="1" x14ac:dyDescent="0.15">
      <c r="A71" s="197"/>
      <c r="B71" s="204"/>
      <c r="C71" s="198"/>
      <c r="D71" s="195"/>
      <c r="E71" s="211"/>
      <c r="F71" s="211"/>
    </row>
    <row r="72" spans="1:6" s="12" customFormat="1" ht="18" customHeight="1" thickBot="1" x14ac:dyDescent="0.2">
      <c r="A72" s="197"/>
      <c r="B72" s="204"/>
      <c r="C72" s="198"/>
      <c r="D72" s="196"/>
      <c r="E72" s="211"/>
      <c r="F72" s="211"/>
    </row>
    <row r="73" spans="1:6" s="12" customFormat="1" ht="18.75" customHeight="1" x14ac:dyDescent="0.15">
      <c r="A73" s="197" t="s">
        <v>33</v>
      </c>
      <c r="B73" s="204" t="s">
        <v>34</v>
      </c>
      <c r="C73" s="202">
        <f>SUM(D73:D78)</f>
        <v>0.1</v>
      </c>
      <c r="D73" s="203">
        <v>0.05</v>
      </c>
      <c r="E73" s="211">
        <v>100</v>
      </c>
      <c r="F73" s="211" t="s">
        <v>178</v>
      </c>
    </row>
    <row r="74" spans="1:6" s="12" customFormat="1" ht="18.75" customHeight="1" x14ac:dyDescent="0.15">
      <c r="A74" s="197"/>
      <c r="B74" s="204"/>
      <c r="C74" s="202"/>
      <c r="D74" s="195"/>
      <c r="E74" s="211"/>
      <c r="F74" s="211"/>
    </row>
    <row r="75" spans="1:6" s="12" customFormat="1" ht="18.75" customHeight="1" x14ac:dyDescent="0.15">
      <c r="A75" s="197"/>
      <c r="B75" s="204"/>
      <c r="C75" s="202"/>
      <c r="D75" s="201"/>
      <c r="E75" s="211"/>
      <c r="F75" s="211"/>
    </row>
    <row r="76" spans="1:6" s="12" customFormat="1" ht="22.25" customHeight="1" x14ac:dyDescent="0.15">
      <c r="A76" s="197"/>
      <c r="B76" s="204" t="s">
        <v>35</v>
      </c>
      <c r="C76" s="202"/>
      <c r="D76" s="194">
        <v>0.05</v>
      </c>
      <c r="E76" s="192">
        <v>100</v>
      </c>
      <c r="F76" s="192" t="s">
        <v>428</v>
      </c>
    </row>
    <row r="77" spans="1:6" s="12" customFormat="1" ht="22.25" customHeight="1" x14ac:dyDescent="0.15">
      <c r="A77" s="197"/>
      <c r="B77" s="204"/>
      <c r="C77" s="202"/>
      <c r="D77" s="195"/>
      <c r="E77" s="192"/>
      <c r="F77" s="192"/>
    </row>
    <row r="78" spans="1:6" s="12" customFormat="1" ht="22.25" customHeight="1" thickBot="1" x14ac:dyDescent="0.2">
      <c r="A78" s="197"/>
      <c r="B78" s="204"/>
      <c r="C78" s="202"/>
      <c r="D78" s="196"/>
      <c r="E78" s="192"/>
      <c r="F78" s="192"/>
    </row>
    <row r="79" spans="1:6" s="12" customFormat="1" ht="18" customHeight="1" x14ac:dyDescent="0.15">
      <c r="A79" s="197" t="s">
        <v>37</v>
      </c>
      <c r="B79" s="204" t="s">
        <v>38</v>
      </c>
      <c r="C79" s="202">
        <f>SUM(D79:D87)</f>
        <v>0.1</v>
      </c>
      <c r="D79" s="195">
        <v>0.04</v>
      </c>
      <c r="E79" s="211">
        <v>100</v>
      </c>
      <c r="F79" s="211" t="s">
        <v>426</v>
      </c>
    </row>
    <row r="80" spans="1:6" s="12" customFormat="1" ht="18" customHeight="1" x14ac:dyDescent="0.15">
      <c r="A80" s="197"/>
      <c r="B80" s="204"/>
      <c r="C80" s="202"/>
      <c r="D80" s="195"/>
      <c r="E80" s="211"/>
      <c r="F80" s="211"/>
    </row>
    <row r="81" spans="1:6" s="12" customFormat="1" ht="18" customHeight="1" x14ac:dyDescent="0.15">
      <c r="A81" s="197"/>
      <c r="B81" s="204"/>
      <c r="C81" s="202"/>
      <c r="D81" s="201"/>
      <c r="E81" s="211"/>
      <c r="F81" s="211"/>
    </row>
    <row r="82" spans="1:6" s="12" customFormat="1" ht="26" customHeight="1" x14ac:dyDescent="0.15">
      <c r="A82" s="197"/>
      <c r="B82" s="204" t="s">
        <v>39</v>
      </c>
      <c r="C82" s="202"/>
      <c r="D82" s="194">
        <v>0.04</v>
      </c>
      <c r="E82" s="211">
        <v>100</v>
      </c>
      <c r="F82" s="211" t="s">
        <v>179</v>
      </c>
    </row>
    <row r="83" spans="1:6" s="12" customFormat="1" ht="26" customHeight="1" x14ac:dyDescent="0.15">
      <c r="A83" s="197"/>
      <c r="B83" s="204"/>
      <c r="C83" s="202"/>
      <c r="D83" s="195"/>
      <c r="E83" s="211"/>
      <c r="F83" s="211"/>
    </row>
    <row r="84" spans="1:6" s="12" customFormat="1" ht="26" customHeight="1" x14ac:dyDescent="0.15">
      <c r="A84" s="197"/>
      <c r="B84" s="204"/>
      <c r="C84" s="202"/>
      <c r="D84" s="201"/>
      <c r="E84" s="211"/>
      <c r="F84" s="211"/>
    </row>
    <row r="85" spans="1:6" s="12" customFormat="1" ht="18" customHeight="1" x14ac:dyDescent="0.15">
      <c r="A85" s="197"/>
      <c r="B85" s="204" t="s">
        <v>40</v>
      </c>
      <c r="C85" s="202"/>
      <c r="D85" s="194">
        <v>0.02</v>
      </c>
      <c r="E85" s="211">
        <v>100</v>
      </c>
      <c r="F85" s="211" t="s">
        <v>180</v>
      </c>
    </row>
    <row r="86" spans="1:6" s="12" customFormat="1" ht="18" customHeight="1" x14ac:dyDescent="0.15">
      <c r="A86" s="197"/>
      <c r="B86" s="204"/>
      <c r="C86" s="202"/>
      <c r="D86" s="195"/>
      <c r="E86" s="211"/>
      <c r="F86" s="211"/>
    </row>
    <row r="87" spans="1:6" s="12" customFormat="1" ht="18" customHeight="1" thickBot="1" x14ac:dyDescent="0.2">
      <c r="A87" s="197"/>
      <c r="B87" s="204"/>
      <c r="C87" s="202"/>
      <c r="D87" s="196"/>
      <c r="E87" s="211"/>
      <c r="F87" s="211"/>
    </row>
    <row r="88" spans="1:6" s="12" customFormat="1" ht="18" customHeight="1" x14ac:dyDescent="0.15">
      <c r="A88" s="197" t="s">
        <v>41</v>
      </c>
      <c r="B88" s="204" t="s">
        <v>368</v>
      </c>
      <c r="C88" s="198">
        <f>SUM(D88:D99)</f>
        <v>0.1</v>
      </c>
      <c r="D88" s="195">
        <v>2.5000000000000001E-2</v>
      </c>
      <c r="E88" s="211">
        <v>100</v>
      </c>
      <c r="F88" s="211" t="s">
        <v>181</v>
      </c>
    </row>
    <row r="89" spans="1:6" s="12" customFormat="1" ht="18" customHeight="1" x14ac:dyDescent="0.15">
      <c r="A89" s="197"/>
      <c r="B89" s="204"/>
      <c r="C89" s="198"/>
      <c r="D89" s="195"/>
      <c r="E89" s="211"/>
      <c r="F89" s="211"/>
    </row>
    <row r="90" spans="1:6" s="12" customFormat="1" ht="18" customHeight="1" x14ac:dyDescent="0.15">
      <c r="A90" s="197"/>
      <c r="B90" s="204"/>
      <c r="C90" s="198"/>
      <c r="D90" s="201"/>
      <c r="E90" s="211"/>
      <c r="F90" s="211"/>
    </row>
    <row r="91" spans="1:6" s="12" customFormat="1" ht="18" customHeight="1" x14ac:dyDescent="0.15">
      <c r="A91" s="197"/>
      <c r="B91" s="204" t="s">
        <v>43</v>
      </c>
      <c r="C91" s="198"/>
      <c r="D91" s="194">
        <v>2.5000000000000001E-2</v>
      </c>
      <c r="E91" s="211">
        <v>100</v>
      </c>
      <c r="F91" s="211" t="s">
        <v>182</v>
      </c>
    </row>
    <row r="92" spans="1:6" s="12" customFormat="1" ht="18" customHeight="1" x14ac:dyDescent="0.15">
      <c r="A92" s="197"/>
      <c r="B92" s="204"/>
      <c r="C92" s="198"/>
      <c r="D92" s="195"/>
      <c r="E92" s="211"/>
      <c r="F92" s="211"/>
    </row>
    <row r="93" spans="1:6" s="12" customFormat="1" ht="18" customHeight="1" x14ac:dyDescent="0.15">
      <c r="A93" s="197"/>
      <c r="B93" s="204"/>
      <c r="C93" s="198"/>
      <c r="D93" s="201"/>
      <c r="E93" s="211"/>
      <c r="F93" s="211"/>
    </row>
    <row r="94" spans="1:6" s="12" customFormat="1" ht="18" customHeight="1" x14ac:dyDescent="0.15">
      <c r="A94" s="197"/>
      <c r="B94" s="204" t="s">
        <v>45</v>
      </c>
      <c r="C94" s="198"/>
      <c r="D94" s="194">
        <v>2.5000000000000001E-2</v>
      </c>
      <c r="E94" s="211">
        <v>100</v>
      </c>
      <c r="F94" s="211" t="s">
        <v>183</v>
      </c>
    </row>
    <row r="95" spans="1:6" s="12" customFormat="1" ht="18" customHeight="1" x14ac:dyDescent="0.15">
      <c r="A95" s="197"/>
      <c r="B95" s="204"/>
      <c r="C95" s="198"/>
      <c r="D95" s="195"/>
      <c r="E95" s="211"/>
      <c r="F95" s="211"/>
    </row>
    <row r="96" spans="1:6" s="12" customFormat="1" ht="18" customHeight="1" x14ac:dyDescent="0.15">
      <c r="A96" s="197"/>
      <c r="B96" s="204"/>
      <c r="C96" s="198"/>
      <c r="D96" s="201"/>
      <c r="E96" s="211"/>
      <c r="F96" s="211"/>
    </row>
    <row r="97" spans="1:6" s="12" customFormat="1" ht="18" customHeight="1" x14ac:dyDescent="0.15">
      <c r="A97" s="197"/>
      <c r="B97" s="204" t="s">
        <v>46</v>
      </c>
      <c r="C97" s="198"/>
      <c r="D97" s="194">
        <v>2.5000000000000001E-2</v>
      </c>
      <c r="E97" s="211" t="s">
        <v>58</v>
      </c>
      <c r="F97" s="192" t="s">
        <v>64</v>
      </c>
    </row>
    <row r="98" spans="1:6" s="12" customFormat="1" ht="18" customHeight="1" x14ac:dyDescent="0.15">
      <c r="A98" s="197"/>
      <c r="B98" s="204"/>
      <c r="C98" s="198"/>
      <c r="D98" s="195"/>
      <c r="E98" s="211"/>
      <c r="F98" s="192"/>
    </row>
    <row r="99" spans="1:6" s="12" customFormat="1" ht="18" customHeight="1" thickBot="1" x14ac:dyDescent="0.2">
      <c r="A99" s="197"/>
      <c r="B99" s="204"/>
      <c r="C99" s="198"/>
      <c r="D99" s="196"/>
      <c r="E99" s="211"/>
      <c r="F99" s="192"/>
    </row>
    <row r="100" spans="1:6" s="12" customFormat="1" ht="18" customHeight="1" x14ac:dyDescent="0.15">
      <c r="A100" s="197" t="s">
        <v>47</v>
      </c>
      <c r="B100" s="204" t="s">
        <v>48</v>
      </c>
      <c r="C100" s="198">
        <f>SUM(D100:D105)</f>
        <v>0.15000000000000002</v>
      </c>
      <c r="D100" s="195">
        <v>0.05</v>
      </c>
      <c r="E100" s="211">
        <v>50</v>
      </c>
      <c r="F100" s="211" t="s">
        <v>184</v>
      </c>
    </row>
    <row r="101" spans="1:6" s="12" customFormat="1" ht="18" customHeight="1" x14ac:dyDescent="0.15">
      <c r="A101" s="197"/>
      <c r="B101" s="204"/>
      <c r="C101" s="198"/>
      <c r="D101" s="195"/>
      <c r="E101" s="211"/>
      <c r="F101" s="211"/>
    </row>
    <row r="102" spans="1:6" s="12" customFormat="1" ht="18" customHeight="1" x14ac:dyDescent="0.15">
      <c r="A102" s="197"/>
      <c r="B102" s="204"/>
      <c r="C102" s="198"/>
      <c r="D102" s="201"/>
      <c r="E102" s="211"/>
      <c r="F102" s="211"/>
    </row>
    <row r="103" spans="1:6" s="12" customFormat="1" ht="18" customHeight="1" x14ac:dyDescent="0.15">
      <c r="A103" s="197"/>
      <c r="B103" s="204" t="s">
        <v>49</v>
      </c>
      <c r="C103" s="198"/>
      <c r="D103" s="194">
        <v>0.1</v>
      </c>
      <c r="E103" s="211">
        <v>100</v>
      </c>
      <c r="F103" s="211" t="s">
        <v>185</v>
      </c>
    </row>
    <row r="104" spans="1:6" s="12" customFormat="1" ht="18" customHeight="1" x14ac:dyDescent="0.15">
      <c r="A104" s="197"/>
      <c r="B104" s="204"/>
      <c r="C104" s="198"/>
      <c r="D104" s="195"/>
      <c r="E104" s="211"/>
      <c r="F104" s="211"/>
    </row>
    <row r="105" spans="1:6" s="12" customFormat="1" ht="18" customHeight="1" thickBot="1" x14ac:dyDescent="0.2">
      <c r="A105" s="197"/>
      <c r="B105" s="204"/>
      <c r="C105" s="198"/>
      <c r="D105" s="196"/>
      <c r="E105" s="211"/>
      <c r="F105" s="211"/>
    </row>
    <row r="106" spans="1:6" s="12" customFormat="1" ht="18" customHeight="1" x14ac:dyDescent="0.15">
      <c r="A106" s="197" t="s">
        <v>50</v>
      </c>
      <c r="B106" s="204" t="s">
        <v>51</v>
      </c>
      <c r="C106" s="198">
        <f>SUM(D106:D111)</f>
        <v>0.05</v>
      </c>
      <c r="D106" s="200">
        <v>2.5000000000000001E-2</v>
      </c>
      <c r="E106" s="211">
        <v>100</v>
      </c>
      <c r="F106" s="211" t="s">
        <v>165</v>
      </c>
    </row>
    <row r="107" spans="1:6" s="12" customFormat="1" ht="18" customHeight="1" x14ac:dyDescent="0.15">
      <c r="A107" s="197"/>
      <c r="B107" s="204"/>
      <c r="C107" s="198"/>
      <c r="D107" s="200"/>
      <c r="E107" s="211"/>
      <c r="F107" s="211"/>
    </row>
    <row r="108" spans="1:6" s="12" customFormat="1" ht="18" customHeight="1" x14ac:dyDescent="0.15">
      <c r="A108" s="197"/>
      <c r="B108" s="204"/>
      <c r="C108" s="198"/>
      <c r="D108" s="200"/>
      <c r="E108" s="211"/>
      <c r="F108" s="211"/>
    </row>
    <row r="109" spans="1:6" s="12" customFormat="1" ht="18" customHeight="1" x14ac:dyDescent="0.15">
      <c r="A109" s="197"/>
      <c r="B109" s="204" t="s">
        <v>52</v>
      </c>
      <c r="C109" s="198"/>
      <c r="D109" s="194">
        <v>2.5000000000000001E-2</v>
      </c>
      <c r="E109" s="211">
        <v>50</v>
      </c>
      <c r="F109" s="192" t="s">
        <v>186</v>
      </c>
    </row>
    <row r="110" spans="1:6" s="12" customFormat="1" ht="18" customHeight="1" x14ac:dyDescent="0.15">
      <c r="A110" s="197"/>
      <c r="B110" s="204"/>
      <c r="C110" s="198"/>
      <c r="D110" s="195"/>
      <c r="E110" s="211"/>
      <c r="F110" s="192"/>
    </row>
    <row r="111" spans="1:6" s="12" customFormat="1" ht="18" customHeight="1" thickBot="1" x14ac:dyDescent="0.2">
      <c r="A111" s="197"/>
      <c r="B111" s="204"/>
      <c r="C111" s="198"/>
      <c r="D111" s="196"/>
      <c r="E111" s="211"/>
      <c r="F111" s="192"/>
    </row>
    <row r="112" spans="1:6" x14ac:dyDescent="0.15">
      <c r="A112" s="61"/>
      <c r="B112" s="63"/>
      <c r="C112" s="136"/>
      <c r="D112" s="63"/>
      <c r="E112" s="67"/>
      <c r="F112" s="67"/>
    </row>
    <row r="113" spans="1:6" ht="16" x14ac:dyDescent="0.2">
      <c r="A113" s="169"/>
      <c r="B113" s="170" t="s">
        <v>53</v>
      </c>
      <c r="C113" s="136">
        <f>SUM(C4:C111)</f>
        <v>1</v>
      </c>
      <c r="D113" s="66">
        <f>SUM(D4:D111)</f>
        <v>1.0000000000000004</v>
      </c>
      <c r="E113" s="67">
        <f>ROUND(SUMPRODUCT($D$4:$D$111,E$4:E$111),2)</f>
        <v>72.14</v>
      </c>
      <c r="F113" s="67"/>
    </row>
    <row r="114" spans="1:6" x14ac:dyDescent="0.15">
      <c r="A114" s="157" t="s">
        <v>96</v>
      </c>
      <c r="B114" s="150"/>
      <c r="C114" s="134"/>
      <c r="D114" s="38"/>
      <c r="E114" s="46"/>
      <c r="F114" s="46"/>
    </row>
    <row r="115" spans="1:6" x14ac:dyDescent="0.15">
      <c r="A115" s="158" t="s">
        <v>3</v>
      </c>
      <c r="B115" s="159"/>
      <c r="C115" s="134"/>
      <c r="D115" s="38"/>
      <c r="E115" s="46"/>
      <c r="F115" s="46"/>
    </row>
    <row r="116" spans="1:6" x14ac:dyDescent="0.15">
      <c r="A116" s="158" t="s">
        <v>9</v>
      </c>
      <c r="B116" s="159"/>
      <c r="C116" s="134"/>
      <c r="D116" s="38"/>
      <c r="E116" s="46"/>
      <c r="F116" s="46"/>
    </row>
    <row r="117" spans="1:6" x14ac:dyDescent="0.15">
      <c r="A117" s="158" t="s">
        <v>18</v>
      </c>
      <c r="B117" s="159"/>
      <c r="C117" s="134"/>
      <c r="D117" s="38"/>
      <c r="E117" s="46"/>
      <c r="F117" s="46"/>
    </row>
    <row r="118" spans="1:6" x14ac:dyDescent="0.15">
      <c r="A118" s="158" t="s">
        <v>421</v>
      </c>
      <c r="B118" s="159"/>
      <c r="C118" s="134"/>
      <c r="D118" s="38"/>
      <c r="E118" s="46"/>
      <c r="F118" s="46"/>
    </row>
    <row r="119" spans="1:6" x14ac:dyDescent="0.15">
      <c r="A119" s="158" t="s">
        <v>370</v>
      </c>
      <c r="B119" s="159"/>
      <c r="C119" s="134"/>
      <c r="D119" s="38"/>
      <c r="E119" s="46"/>
      <c r="F119" s="46"/>
    </row>
    <row r="120" spans="1:6" x14ac:dyDescent="0.15">
      <c r="A120" s="158" t="s">
        <v>33</v>
      </c>
      <c r="B120" s="159"/>
      <c r="C120" s="134"/>
      <c r="D120" s="38"/>
      <c r="E120" s="46"/>
      <c r="F120" s="46"/>
    </row>
    <row r="121" spans="1:6" x14ac:dyDescent="0.15">
      <c r="A121" s="158" t="s">
        <v>37</v>
      </c>
      <c r="B121" s="159"/>
      <c r="C121" s="134"/>
      <c r="D121" s="38"/>
      <c r="E121" s="46"/>
      <c r="F121" s="46"/>
    </row>
    <row r="122" spans="1:6" x14ac:dyDescent="0.15">
      <c r="A122" s="158" t="s">
        <v>41</v>
      </c>
      <c r="B122" s="159"/>
      <c r="C122" s="134"/>
      <c r="D122" s="38"/>
      <c r="E122" s="46"/>
      <c r="F122" s="46"/>
    </row>
    <row r="123" spans="1:6" x14ac:dyDescent="0.15">
      <c r="A123" s="158" t="s">
        <v>47</v>
      </c>
      <c r="B123" s="159"/>
      <c r="C123" s="134"/>
      <c r="D123" s="38"/>
      <c r="E123" s="46"/>
      <c r="F123" s="46"/>
    </row>
    <row r="124" spans="1:6" x14ac:dyDescent="0.15">
      <c r="A124" s="161" t="s">
        <v>50</v>
      </c>
      <c r="B124" s="162"/>
      <c r="C124" s="134"/>
      <c r="D124" s="38"/>
      <c r="E124" s="46"/>
      <c r="F124" s="46"/>
    </row>
  </sheetData>
  <sheetProtection algorithmName="SHA-512" hashValue="NRHMGFymr6yjKbkWHktr4awNm3ZWtaEvaHe2kM//eEm1GY8BfO6n+sOe1GTaqg2CVmvBeLcpgvIlFmg9q4hTZg==" saltValue="LBKGyo6/M0EOmcW2pM3qnA==" spinCount="100000" sheet="1" objects="1" scenarios="1"/>
  <mergeCells count="164">
    <mergeCell ref="A106:A111"/>
    <mergeCell ref="B106:B108"/>
    <mergeCell ref="C106:C111"/>
    <mergeCell ref="D106:D108"/>
    <mergeCell ref="B97:B99"/>
    <mergeCell ref="D97:D99"/>
    <mergeCell ref="E97:E99"/>
    <mergeCell ref="F97:F99"/>
    <mergeCell ref="A100:A105"/>
    <mergeCell ref="B100:B102"/>
    <mergeCell ref="C100:C105"/>
    <mergeCell ref="D100:D102"/>
    <mergeCell ref="E100:E102"/>
    <mergeCell ref="E106:E108"/>
    <mergeCell ref="F106:F108"/>
    <mergeCell ref="B109:B111"/>
    <mergeCell ref="D109:D111"/>
    <mergeCell ref="E109:E111"/>
    <mergeCell ref="F109:F111"/>
    <mergeCell ref="F100:F102"/>
    <mergeCell ref="B103:B105"/>
    <mergeCell ref="D103:D105"/>
    <mergeCell ref="A88:A99"/>
    <mergeCell ref="B88:B90"/>
    <mergeCell ref="C88:C99"/>
    <mergeCell ref="D88:D90"/>
    <mergeCell ref="E88:E90"/>
    <mergeCell ref="A79:A87"/>
    <mergeCell ref="E79:E81"/>
    <mergeCell ref="E103:E105"/>
    <mergeCell ref="F88:F90"/>
    <mergeCell ref="B91:B93"/>
    <mergeCell ref="D91:D93"/>
    <mergeCell ref="E91:E93"/>
    <mergeCell ref="F91:F93"/>
    <mergeCell ref="B94:B96"/>
    <mergeCell ref="D94:D96"/>
    <mergeCell ref="E94:E96"/>
    <mergeCell ref="F94:F96"/>
    <mergeCell ref="F79:F81"/>
    <mergeCell ref="B82:B84"/>
    <mergeCell ref="D82:D84"/>
    <mergeCell ref="E82:E84"/>
    <mergeCell ref="F82:F84"/>
    <mergeCell ref="F103:F105"/>
    <mergeCell ref="F73:F75"/>
    <mergeCell ref="B76:B78"/>
    <mergeCell ref="D76:D78"/>
    <mergeCell ref="E76:E78"/>
    <mergeCell ref="F76:F78"/>
    <mergeCell ref="B79:B81"/>
    <mergeCell ref="C79:C87"/>
    <mergeCell ref="D79:D81"/>
    <mergeCell ref="B85:B87"/>
    <mergeCell ref="D85:D87"/>
    <mergeCell ref="E85:E87"/>
    <mergeCell ref="F85:F87"/>
    <mergeCell ref="A73:A78"/>
    <mergeCell ref="B73:B75"/>
    <mergeCell ref="C73:C78"/>
    <mergeCell ref="D73:D75"/>
    <mergeCell ref="E73:E75"/>
    <mergeCell ref="B67:B69"/>
    <mergeCell ref="D67:D69"/>
    <mergeCell ref="E67:E69"/>
    <mergeCell ref="A61:A72"/>
    <mergeCell ref="B61:B63"/>
    <mergeCell ref="C61:C72"/>
    <mergeCell ref="D61:D63"/>
    <mergeCell ref="B58:B60"/>
    <mergeCell ref="D58:D60"/>
    <mergeCell ref="E58:E60"/>
    <mergeCell ref="F58:F60"/>
    <mergeCell ref="F67:F69"/>
    <mergeCell ref="B70:B72"/>
    <mergeCell ref="D70:D72"/>
    <mergeCell ref="E70:E72"/>
    <mergeCell ref="F70:F72"/>
    <mergeCell ref="E61:E63"/>
    <mergeCell ref="F61:F63"/>
    <mergeCell ref="B64:B66"/>
    <mergeCell ref="D64:D66"/>
    <mergeCell ref="E64:E66"/>
    <mergeCell ref="F64:F66"/>
    <mergeCell ref="F49:F51"/>
    <mergeCell ref="B52:B54"/>
    <mergeCell ref="D52:D54"/>
    <mergeCell ref="E52:E54"/>
    <mergeCell ref="F52:F54"/>
    <mergeCell ref="B55:B57"/>
    <mergeCell ref="D55:D57"/>
    <mergeCell ref="E55:E57"/>
    <mergeCell ref="F55:F57"/>
    <mergeCell ref="B49:B51"/>
    <mergeCell ref="D49:D51"/>
    <mergeCell ref="E49:E51"/>
    <mergeCell ref="C40:C48"/>
    <mergeCell ref="D40:D42"/>
    <mergeCell ref="E40:E42"/>
    <mergeCell ref="A19:A39"/>
    <mergeCell ref="F40:F42"/>
    <mergeCell ref="B43:B45"/>
    <mergeCell ref="D43:D45"/>
    <mergeCell ref="E43:E45"/>
    <mergeCell ref="F43:F45"/>
    <mergeCell ref="B46:B48"/>
    <mergeCell ref="D46:D48"/>
    <mergeCell ref="E46:E48"/>
    <mergeCell ref="F46:F48"/>
    <mergeCell ref="F31:F33"/>
    <mergeCell ref="B34:B36"/>
    <mergeCell ref="D34:D36"/>
    <mergeCell ref="E34:E36"/>
    <mergeCell ref="F34:F36"/>
    <mergeCell ref="B25:B27"/>
    <mergeCell ref="D25:D27"/>
    <mergeCell ref="E28:E30"/>
    <mergeCell ref="F28:F30"/>
    <mergeCell ref="F37:F39"/>
    <mergeCell ref="E31:E33"/>
    <mergeCell ref="A49:A60"/>
    <mergeCell ref="C49:C60"/>
    <mergeCell ref="A4:A18"/>
    <mergeCell ref="B4:B6"/>
    <mergeCell ref="C4:C18"/>
    <mergeCell ref="D4:D6"/>
    <mergeCell ref="E4:E6"/>
    <mergeCell ref="B13:B15"/>
    <mergeCell ref="D13:D15"/>
    <mergeCell ref="E13:E15"/>
    <mergeCell ref="E19:E21"/>
    <mergeCell ref="D22:D24"/>
    <mergeCell ref="E22:E24"/>
    <mergeCell ref="B16:B18"/>
    <mergeCell ref="D16:D18"/>
    <mergeCell ref="E16:E18"/>
    <mergeCell ref="B19:B21"/>
    <mergeCell ref="C19:C39"/>
    <mergeCell ref="E37:E39"/>
    <mergeCell ref="A40:A48"/>
    <mergeCell ref="B40:B42"/>
    <mergeCell ref="D19:D21"/>
    <mergeCell ref="B31:B33"/>
    <mergeCell ref="D31:D33"/>
    <mergeCell ref="B37:B39"/>
    <mergeCell ref="D37:D39"/>
    <mergeCell ref="F19:F21"/>
    <mergeCell ref="B22:B24"/>
    <mergeCell ref="F4:F6"/>
    <mergeCell ref="B7:B9"/>
    <mergeCell ref="D7:D9"/>
    <mergeCell ref="E7:E9"/>
    <mergeCell ref="F7:F9"/>
    <mergeCell ref="B10:B12"/>
    <mergeCell ref="D10:D12"/>
    <mergeCell ref="E10:E12"/>
    <mergeCell ref="F10:F12"/>
    <mergeCell ref="F22:F24"/>
    <mergeCell ref="F13:F15"/>
    <mergeCell ref="F16:F18"/>
    <mergeCell ref="E25:E27"/>
    <mergeCell ref="F25:F27"/>
    <mergeCell ref="B28:B30"/>
    <mergeCell ref="D28:D30"/>
  </mergeCells>
  <pageMargins left="0.7" right="0.7" top="0.78740157499999996" bottom="0.78740157499999996" header="0.3" footer="0.3"/>
  <pageSetup paperSize="8" scale="51" orientation="portrait" r:id="rId1"/>
  <rowBreaks count="1" manualBreakCount="1">
    <brk id="60"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25"/>
  <sheetViews>
    <sheetView zoomScaleNormal="100" zoomScaleSheetLayoutView="50" workbookViewId="0">
      <selection activeCell="C1" sqref="C1"/>
    </sheetView>
  </sheetViews>
  <sheetFormatPr baseColWidth="10" defaultColWidth="11.1640625" defaultRowHeight="14" x14ac:dyDescent="0.15"/>
  <cols>
    <col min="1" max="1" width="20.5" style="38" customWidth="1"/>
    <col min="2" max="2" width="35.6640625" style="37" customWidth="1"/>
    <col min="3" max="3" width="14.5" style="134" customWidth="1"/>
    <col min="4" max="4" width="8.6640625" style="38" bestFit="1" customWidth="1"/>
    <col min="5" max="5" width="13.33203125" style="46" customWidth="1"/>
    <col min="6" max="6" width="46.1640625" style="46" customWidth="1"/>
    <col min="7" max="7" width="13.6640625" style="46" customWidth="1"/>
    <col min="8" max="8" width="46.5" style="46" customWidth="1"/>
    <col min="9" max="16384" width="11.1640625" style="38"/>
  </cols>
  <sheetData>
    <row r="1" spans="1:9" ht="18" x14ac:dyDescent="0.15">
      <c r="A1" s="125" t="s">
        <v>429</v>
      </c>
      <c r="B1" s="126"/>
      <c r="C1" s="127"/>
      <c r="D1" s="167"/>
      <c r="E1" s="152" t="s">
        <v>56</v>
      </c>
      <c r="F1" s="54" t="s">
        <v>433</v>
      </c>
      <c r="G1" s="152" t="s">
        <v>56</v>
      </c>
      <c r="H1" s="54" t="s">
        <v>434</v>
      </c>
      <c r="I1" s="48"/>
    </row>
    <row r="2" spans="1:9" ht="30" x14ac:dyDescent="0.15">
      <c r="A2" s="165" t="s">
        <v>0</v>
      </c>
      <c r="B2" s="166">
        <v>44910</v>
      </c>
      <c r="C2" s="131"/>
      <c r="D2" s="168"/>
      <c r="E2" s="55" t="s">
        <v>57</v>
      </c>
      <c r="F2" s="54" t="s">
        <v>579</v>
      </c>
      <c r="G2" s="55" t="s">
        <v>57</v>
      </c>
      <c r="H2" s="54" t="s">
        <v>580</v>
      </c>
      <c r="I2" s="48"/>
    </row>
    <row r="3" spans="1:9" s="41" customFormat="1" ht="27.75" customHeight="1" thickBot="1" x14ac:dyDescent="0.2">
      <c r="A3" s="51"/>
      <c r="B3" s="51"/>
      <c r="C3" s="163"/>
      <c r="D3" s="51"/>
      <c r="E3" s="137" t="s">
        <v>2</v>
      </c>
      <c r="F3" s="137" t="s">
        <v>1</v>
      </c>
      <c r="G3" s="137" t="s">
        <v>2</v>
      </c>
      <c r="H3" s="137" t="s">
        <v>1</v>
      </c>
      <c r="I3" s="133"/>
    </row>
    <row r="4" spans="1:9" s="42" customFormat="1" ht="18" customHeight="1" x14ac:dyDescent="0.15">
      <c r="A4" s="206" t="s">
        <v>3</v>
      </c>
      <c r="B4" s="214" t="s">
        <v>4</v>
      </c>
      <c r="C4" s="208">
        <f>SUM(D4:D18)</f>
        <v>0.1</v>
      </c>
      <c r="D4" s="203">
        <v>0.02</v>
      </c>
      <c r="E4" s="211" t="s">
        <v>58</v>
      </c>
      <c r="F4" s="211" t="s">
        <v>59</v>
      </c>
      <c r="G4" s="211" t="s">
        <v>58</v>
      </c>
      <c r="H4" s="211" t="s">
        <v>59</v>
      </c>
      <c r="I4" s="56"/>
    </row>
    <row r="5" spans="1:9" s="42" customFormat="1" ht="18" customHeight="1" x14ac:dyDescent="0.15">
      <c r="A5" s="206"/>
      <c r="B5" s="214"/>
      <c r="C5" s="208"/>
      <c r="D5" s="195"/>
      <c r="E5" s="211"/>
      <c r="F5" s="211"/>
      <c r="G5" s="211"/>
      <c r="H5" s="211"/>
      <c r="I5" s="56"/>
    </row>
    <row r="6" spans="1:9" s="42" customFormat="1" ht="18" customHeight="1" x14ac:dyDescent="0.15">
      <c r="A6" s="206"/>
      <c r="B6" s="214"/>
      <c r="C6" s="208"/>
      <c r="D6" s="201"/>
      <c r="E6" s="211"/>
      <c r="F6" s="211"/>
      <c r="G6" s="211"/>
      <c r="H6" s="211"/>
      <c r="I6" s="56"/>
    </row>
    <row r="7" spans="1:9" s="42" customFormat="1" ht="22.25" customHeight="1" x14ac:dyDescent="0.15">
      <c r="A7" s="206"/>
      <c r="B7" s="214" t="s">
        <v>5</v>
      </c>
      <c r="C7" s="208"/>
      <c r="D7" s="194">
        <v>0.02</v>
      </c>
      <c r="E7" s="211" t="s">
        <v>58</v>
      </c>
      <c r="F7" s="211" t="s">
        <v>59</v>
      </c>
      <c r="G7" s="211" t="s">
        <v>58</v>
      </c>
      <c r="H7" s="211" t="s">
        <v>59</v>
      </c>
      <c r="I7" s="56"/>
    </row>
    <row r="8" spans="1:9" s="42" customFormat="1" ht="22.25" customHeight="1" x14ac:dyDescent="0.15">
      <c r="A8" s="206"/>
      <c r="B8" s="214"/>
      <c r="C8" s="208"/>
      <c r="D8" s="195"/>
      <c r="E8" s="211"/>
      <c r="F8" s="211"/>
      <c r="G8" s="211"/>
      <c r="H8" s="211"/>
      <c r="I8" s="56"/>
    </row>
    <row r="9" spans="1:9" s="42" customFormat="1" ht="22.25" customHeight="1" x14ac:dyDescent="0.15">
      <c r="A9" s="206"/>
      <c r="B9" s="214"/>
      <c r="C9" s="208"/>
      <c r="D9" s="201"/>
      <c r="E9" s="211"/>
      <c r="F9" s="211"/>
      <c r="G9" s="211"/>
      <c r="H9" s="211"/>
      <c r="I9" s="56"/>
    </row>
    <row r="10" spans="1:9" s="42" customFormat="1" ht="18" customHeight="1" x14ac:dyDescent="0.15">
      <c r="A10" s="206"/>
      <c r="B10" s="204" t="s">
        <v>6</v>
      </c>
      <c r="C10" s="208"/>
      <c r="D10" s="194">
        <v>0.02</v>
      </c>
      <c r="E10" s="211" t="s">
        <v>58</v>
      </c>
      <c r="F10" s="211" t="s">
        <v>59</v>
      </c>
      <c r="G10" s="211" t="s">
        <v>58</v>
      </c>
      <c r="H10" s="211" t="s">
        <v>59</v>
      </c>
      <c r="I10" s="56"/>
    </row>
    <row r="11" spans="1:9" s="42" customFormat="1" ht="18" customHeight="1" x14ac:dyDescent="0.15">
      <c r="A11" s="206"/>
      <c r="B11" s="204"/>
      <c r="C11" s="208"/>
      <c r="D11" s="195"/>
      <c r="E11" s="211"/>
      <c r="F11" s="211"/>
      <c r="G11" s="211"/>
      <c r="H11" s="211"/>
      <c r="I11" s="56"/>
    </row>
    <row r="12" spans="1:9" s="42" customFormat="1" ht="18" customHeight="1" x14ac:dyDescent="0.15">
      <c r="A12" s="206"/>
      <c r="B12" s="204"/>
      <c r="C12" s="208"/>
      <c r="D12" s="201"/>
      <c r="E12" s="211"/>
      <c r="F12" s="211"/>
      <c r="G12" s="211"/>
      <c r="H12" s="211"/>
      <c r="I12" s="56"/>
    </row>
    <row r="13" spans="1:9" s="42" customFormat="1" ht="18" customHeight="1" x14ac:dyDescent="0.15">
      <c r="A13" s="206"/>
      <c r="B13" s="204" t="s">
        <v>7</v>
      </c>
      <c r="C13" s="208"/>
      <c r="D13" s="194">
        <v>0.02</v>
      </c>
      <c r="E13" s="211" t="s">
        <v>58</v>
      </c>
      <c r="F13" s="211" t="s">
        <v>59</v>
      </c>
      <c r="G13" s="211" t="s">
        <v>58</v>
      </c>
      <c r="H13" s="211" t="s">
        <v>59</v>
      </c>
      <c r="I13" s="56"/>
    </row>
    <row r="14" spans="1:9" s="42" customFormat="1" ht="18" customHeight="1" x14ac:dyDescent="0.15">
      <c r="A14" s="206"/>
      <c r="B14" s="204"/>
      <c r="C14" s="208"/>
      <c r="D14" s="195"/>
      <c r="E14" s="211"/>
      <c r="F14" s="211"/>
      <c r="G14" s="211"/>
      <c r="H14" s="211"/>
      <c r="I14" s="56"/>
    </row>
    <row r="15" spans="1:9" s="42" customFormat="1" ht="18" customHeight="1" x14ac:dyDescent="0.15">
      <c r="A15" s="206"/>
      <c r="B15" s="204"/>
      <c r="C15" s="208"/>
      <c r="D15" s="201"/>
      <c r="E15" s="211"/>
      <c r="F15" s="211"/>
      <c r="G15" s="211"/>
      <c r="H15" s="211"/>
      <c r="I15" s="56"/>
    </row>
    <row r="16" spans="1:9" s="42" customFormat="1" ht="18" customHeight="1" x14ac:dyDescent="0.15">
      <c r="A16" s="206"/>
      <c r="B16" s="214" t="s">
        <v>8</v>
      </c>
      <c r="C16" s="208"/>
      <c r="D16" s="195">
        <v>0.02</v>
      </c>
      <c r="E16" s="211">
        <v>100</v>
      </c>
      <c r="F16" s="211" t="s">
        <v>138</v>
      </c>
      <c r="G16" s="211">
        <v>100</v>
      </c>
      <c r="H16" s="211" t="s">
        <v>138</v>
      </c>
      <c r="I16" s="56"/>
    </row>
    <row r="17" spans="1:9" s="42" customFormat="1" ht="18" customHeight="1" x14ac:dyDescent="0.15">
      <c r="A17" s="206"/>
      <c r="B17" s="214"/>
      <c r="C17" s="208"/>
      <c r="D17" s="195"/>
      <c r="E17" s="211"/>
      <c r="F17" s="211"/>
      <c r="G17" s="211"/>
      <c r="H17" s="211"/>
      <c r="I17" s="56"/>
    </row>
    <row r="18" spans="1:9" s="42" customFormat="1" ht="18" customHeight="1" thickBot="1" x14ac:dyDescent="0.2">
      <c r="A18" s="206"/>
      <c r="B18" s="214"/>
      <c r="C18" s="208"/>
      <c r="D18" s="196"/>
      <c r="E18" s="211"/>
      <c r="F18" s="211"/>
      <c r="G18" s="211"/>
      <c r="H18" s="211"/>
      <c r="I18" s="56"/>
    </row>
    <row r="19" spans="1:9" s="42" customFormat="1" ht="22.25" customHeight="1" x14ac:dyDescent="0.15">
      <c r="A19" s="197" t="s">
        <v>9</v>
      </c>
      <c r="B19" s="205" t="s">
        <v>10</v>
      </c>
      <c r="C19" s="198">
        <f>SUM(D19:D39)</f>
        <v>0.15001</v>
      </c>
      <c r="D19" s="203">
        <v>2.1430000000000001E-2</v>
      </c>
      <c r="E19" s="211">
        <v>100</v>
      </c>
      <c r="F19" s="211" t="s">
        <v>187</v>
      </c>
      <c r="G19" s="211">
        <v>0</v>
      </c>
      <c r="H19" s="211" t="s">
        <v>435</v>
      </c>
      <c r="I19" s="56"/>
    </row>
    <row r="20" spans="1:9" s="42" customFormat="1" ht="22.25" customHeight="1" x14ac:dyDescent="0.15">
      <c r="A20" s="197"/>
      <c r="B20" s="205"/>
      <c r="C20" s="198"/>
      <c r="D20" s="195"/>
      <c r="E20" s="211"/>
      <c r="F20" s="211"/>
      <c r="G20" s="211"/>
      <c r="H20" s="211"/>
      <c r="I20" s="56"/>
    </row>
    <row r="21" spans="1:9" s="42" customFormat="1" ht="22.25" customHeight="1" x14ac:dyDescent="0.15">
      <c r="A21" s="197"/>
      <c r="B21" s="205"/>
      <c r="C21" s="198"/>
      <c r="D21" s="201"/>
      <c r="E21" s="211"/>
      <c r="F21" s="211"/>
      <c r="G21" s="211"/>
      <c r="H21" s="211"/>
      <c r="I21" s="56"/>
    </row>
    <row r="22" spans="1:9" s="42" customFormat="1" ht="18" customHeight="1" x14ac:dyDescent="0.15">
      <c r="A22" s="197"/>
      <c r="B22" s="205" t="s">
        <v>11</v>
      </c>
      <c r="C22" s="198"/>
      <c r="D22" s="194">
        <v>2.1430000000000001E-2</v>
      </c>
      <c r="E22" s="211">
        <v>100</v>
      </c>
      <c r="F22" s="211" t="s">
        <v>188</v>
      </c>
      <c r="G22" s="211">
        <v>75</v>
      </c>
      <c r="H22" s="211" t="s">
        <v>189</v>
      </c>
      <c r="I22" s="56"/>
    </row>
    <row r="23" spans="1:9" s="42" customFormat="1" ht="18" customHeight="1" x14ac:dyDescent="0.15">
      <c r="A23" s="197"/>
      <c r="B23" s="205"/>
      <c r="C23" s="198"/>
      <c r="D23" s="195"/>
      <c r="E23" s="211"/>
      <c r="F23" s="211"/>
      <c r="G23" s="211"/>
      <c r="H23" s="211"/>
      <c r="I23" s="56"/>
    </row>
    <row r="24" spans="1:9" s="42" customFormat="1" ht="18" customHeight="1" x14ac:dyDescent="0.15">
      <c r="A24" s="197"/>
      <c r="B24" s="205"/>
      <c r="C24" s="198"/>
      <c r="D24" s="201"/>
      <c r="E24" s="211"/>
      <c r="F24" s="211"/>
      <c r="G24" s="211"/>
      <c r="H24" s="211"/>
      <c r="I24" s="56"/>
    </row>
    <row r="25" spans="1:9" s="42" customFormat="1" ht="18" customHeight="1" x14ac:dyDescent="0.15">
      <c r="A25" s="197"/>
      <c r="B25" s="204" t="s">
        <v>12</v>
      </c>
      <c r="C25" s="198"/>
      <c r="D25" s="194">
        <v>2.1430000000000001E-2</v>
      </c>
      <c r="E25" s="192">
        <v>100</v>
      </c>
      <c r="F25" s="192" t="s">
        <v>190</v>
      </c>
      <c r="G25" s="192">
        <v>50</v>
      </c>
      <c r="H25" s="192" t="s">
        <v>191</v>
      </c>
      <c r="I25" s="56"/>
    </row>
    <row r="26" spans="1:9" s="42" customFormat="1" ht="18" customHeight="1" x14ac:dyDescent="0.15">
      <c r="A26" s="197"/>
      <c r="B26" s="204"/>
      <c r="C26" s="198"/>
      <c r="D26" s="195"/>
      <c r="E26" s="192"/>
      <c r="F26" s="192"/>
      <c r="G26" s="192"/>
      <c r="H26" s="192"/>
      <c r="I26" s="56"/>
    </row>
    <row r="27" spans="1:9" s="42" customFormat="1" ht="18" customHeight="1" x14ac:dyDescent="0.15">
      <c r="A27" s="197"/>
      <c r="B27" s="204"/>
      <c r="C27" s="198"/>
      <c r="D27" s="201"/>
      <c r="E27" s="192"/>
      <c r="F27" s="192"/>
      <c r="G27" s="192"/>
      <c r="H27" s="192"/>
      <c r="I27" s="56"/>
    </row>
    <row r="28" spans="1:9" s="42" customFormat="1" ht="18" customHeight="1" x14ac:dyDescent="0.15">
      <c r="A28" s="197"/>
      <c r="B28" s="204" t="s">
        <v>13</v>
      </c>
      <c r="C28" s="198"/>
      <c r="D28" s="194">
        <v>2.1430000000000001E-2</v>
      </c>
      <c r="E28" s="192" t="s">
        <v>58</v>
      </c>
      <c r="F28" s="192" t="s">
        <v>64</v>
      </c>
      <c r="G28" s="192" t="s">
        <v>58</v>
      </c>
      <c r="H28" s="192" t="s">
        <v>64</v>
      </c>
      <c r="I28" s="56"/>
    </row>
    <row r="29" spans="1:9" s="42" customFormat="1" ht="18" customHeight="1" x14ac:dyDescent="0.15">
      <c r="A29" s="197"/>
      <c r="B29" s="204"/>
      <c r="C29" s="198"/>
      <c r="D29" s="195"/>
      <c r="E29" s="192"/>
      <c r="F29" s="192"/>
      <c r="G29" s="192"/>
      <c r="H29" s="192"/>
      <c r="I29" s="56"/>
    </row>
    <row r="30" spans="1:9" s="42" customFormat="1" ht="18" customHeight="1" x14ac:dyDescent="0.15">
      <c r="A30" s="197"/>
      <c r="B30" s="204"/>
      <c r="C30" s="198"/>
      <c r="D30" s="201"/>
      <c r="E30" s="192"/>
      <c r="F30" s="192"/>
      <c r="G30" s="192"/>
      <c r="H30" s="192"/>
      <c r="I30" s="56"/>
    </row>
    <row r="31" spans="1:9" s="42" customFormat="1" ht="18" customHeight="1" x14ac:dyDescent="0.15">
      <c r="A31" s="197"/>
      <c r="B31" s="204" t="s">
        <v>14</v>
      </c>
      <c r="C31" s="198"/>
      <c r="D31" s="194">
        <v>2.1430000000000001E-2</v>
      </c>
      <c r="E31" s="192">
        <v>100</v>
      </c>
      <c r="F31" s="192" t="s">
        <v>15</v>
      </c>
      <c r="G31" s="192">
        <v>100</v>
      </c>
      <c r="H31" s="192" t="s">
        <v>15</v>
      </c>
      <c r="I31" s="56"/>
    </row>
    <row r="32" spans="1:9" s="42" customFormat="1" ht="18" customHeight="1" x14ac:dyDescent="0.15">
      <c r="A32" s="197"/>
      <c r="B32" s="204"/>
      <c r="C32" s="198"/>
      <c r="D32" s="195"/>
      <c r="E32" s="192"/>
      <c r="F32" s="192"/>
      <c r="G32" s="192"/>
      <c r="H32" s="192"/>
      <c r="I32" s="56"/>
    </row>
    <row r="33" spans="1:9" s="42" customFormat="1" ht="18" customHeight="1" x14ac:dyDescent="0.15">
      <c r="A33" s="197"/>
      <c r="B33" s="204"/>
      <c r="C33" s="198"/>
      <c r="D33" s="201"/>
      <c r="E33" s="192"/>
      <c r="F33" s="192"/>
      <c r="G33" s="192"/>
      <c r="H33" s="192"/>
      <c r="I33" s="56"/>
    </row>
    <row r="34" spans="1:9" s="42" customFormat="1" ht="18" customHeight="1" x14ac:dyDescent="0.15">
      <c r="A34" s="197"/>
      <c r="B34" s="204" t="s">
        <v>16</v>
      </c>
      <c r="C34" s="198"/>
      <c r="D34" s="195">
        <v>2.1430000000000001E-2</v>
      </c>
      <c r="E34" s="192">
        <v>100</v>
      </c>
      <c r="F34" s="192" t="s">
        <v>192</v>
      </c>
      <c r="G34" s="192">
        <v>50</v>
      </c>
      <c r="H34" s="192" t="s">
        <v>193</v>
      </c>
      <c r="I34" s="56"/>
    </row>
    <row r="35" spans="1:9" s="42" customFormat="1" ht="18" customHeight="1" x14ac:dyDescent="0.15">
      <c r="A35" s="197"/>
      <c r="B35" s="204"/>
      <c r="C35" s="198"/>
      <c r="D35" s="195"/>
      <c r="E35" s="192"/>
      <c r="F35" s="192"/>
      <c r="G35" s="192"/>
      <c r="H35" s="192"/>
      <c r="I35" s="56"/>
    </row>
    <row r="36" spans="1:9" s="42" customFormat="1" ht="18" customHeight="1" x14ac:dyDescent="0.15">
      <c r="A36" s="197"/>
      <c r="B36" s="204"/>
      <c r="C36" s="198"/>
      <c r="D36" s="201"/>
      <c r="E36" s="192"/>
      <c r="F36" s="192"/>
      <c r="G36" s="192"/>
      <c r="H36" s="192"/>
      <c r="I36" s="56"/>
    </row>
    <row r="37" spans="1:9" s="42" customFormat="1" ht="18" customHeight="1" x14ac:dyDescent="0.15">
      <c r="A37" s="197"/>
      <c r="B37" s="204" t="s">
        <v>17</v>
      </c>
      <c r="C37" s="198"/>
      <c r="D37" s="194">
        <v>2.1430000000000001E-2</v>
      </c>
      <c r="E37" s="192">
        <v>100</v>
      </c>
      <c r="F37" s="192" t="s">
        <v>194</v>
      </c>
      <c r="G37" s="192">
        <v>100</v>
      </c>
      <c r="H37" s="192" t="s">
        <v>194</v>
      </c>
      <c r="I37" s="56"/>
    </row>
    <row r="38" spans="1:9" s="42" customFormat="1" ht="18" customHeight="1" x14ac:dyDescent="0.15">
      <c r="A38" s="197"/>
      <c r="B38" s="204"/>
      <c r="C38" s="198"/>
      <c r="D38" s="195"/>
      <c r="E38" s="192"/>
      <c r="F38" s="192"/>
      <c r="G38" s="192"/>
      <c r="H38" s="192"/>
      <c r="I38" s="56"/>
    </row>
    <row r="39" spans="1:9" s="42" customFormat="1" ht="18" customHeight="1" thickBot="1" x14ac:dyDescent="0.2">
      <c r="A39" s="197"/>
      <c r="B39" s="204"/>
      <c r="C39" s="198"/>
      <c r="D39" s="196"/>
      <c r="E39" s="192"/>
      <c r="F39" s="192"/>
      <c r="G39" s="192"/>
      <c r="H39" s="192"/>
      <c r="I39" s="56"/>
    </row>
    <row r="40" spans="1:9" s="42" customFormat="1" ht="28" customHeight="1" x14ac:dyDescent="0.15">
      <c r="A40" s="197" t="s">
        <v>18</v>
      </c>
      <c r="B40" s="204" t="s">
        <v>19</v>
      </c>
      <c r="C40" s="198">
        <f>SUM(D40:D48)</f>
        <v>9.9989999999999996E-2</v>
      </c>
      <c r="D40" s="203">
        <v>3.3329999999999999E-2</v>
      </c>
      <c r="E40" s="211">
        <v>100</v>
      </c>
      <c r="F40" s="211" t="s">
        <v>562</v>
      </c>
      <c r="G40" s="211">
        <v>50</v>
      </c>
      <c r="H40" s="211" t="s">
        <v>437</v>
      </c>
      <c r="I40" s="56"/>
    </row>
    <row r="41" spans="1:9" s="42" customFormat="1" ht="28" customHeight="1" x14ac:dyDescent="0.15">
      <c r="A41" s="197"/>
      <c r="B41" s="204"/>
      <c r="C41" s="198"/>
      <c r="D41" s="195"/>
      <c r="E41" s="211"/>
      <c r="F41" s="211"/>
      <c r="G41" s="211"/>
      <c r="H41" s="211"/>
      <c r="I41" s="56"/>
    </row>
    <row r="42" spans="1:9" s="42" customFormat="1" ht="28" customHeight="1" x14ac:dyDescent="0.15">
      <c r="A42" s="197"/>
      <c r="B42" s="204"/>
      <c r="C42" s="198"/>
      <c r="D42" s="201"/>
      <c r="E42" s="211"/>
      <c r="F42" s="211"/>
      <c r="G42" s="211"/>
      <c r="H42" s="211"/>
      <c r="I42" s="56"/>
    </row>
    <row r="43" spans="1:9" s="42" customFormat="1" ht="18" customHeight="1" x14ac:dyDescent="0.15">
      <c r="A43" s="197"/>
      <c r="B43" s="204" t="s">
        <v>20</v>
      </c>
      <c r="C43" s="198"/>
      <c r="D43" s="194">
        <v>3.3329999999999999E-2</v>
      </c>
      <c r="E43" s="211">
        <v>100</v>
      </c>
      <c r="F43" s="211" t="s">
        <v>195</v>
      </c>
      <c r="G43" s="211">
        <v>100</v>
      </c>
      <c r="H43" s="211" t="s">
        <v>195</v>
      </c>
      <c r="I43" s="56"/>
    </row>
    <row r="44" spans="1:9" s="42" customFormat="1" ht="18" customHeight="1" x14ac:dyDescent="0.15">
      <c r="A44" s="197"/>
      <c r="B44" s="204"/>
      <c r="C44" s="198"/>
      <c r="D44" s="195"/>
      <c r="E44" s="211"/>
      <c r="F44" s="211"/>
      <c r="G44" s="211"/>
      <c r="H44" s="211"/>
      <c r="I44" s="56"/>
    </row>
    <row r="45" spans="1:9" s="42" customFormat="1" ht="18" customHeight="1" x14ac:dyDescent="0.15">
      <c r="A45" s="197"/>
      <c r="B45" s="204"/>
      <c r="C45" s="198"/>
      <c r="D45" s="201"/>
      <c r="E45" s="211"/>
      <c r="F45" s="211"/>
      <c r="G45" s="211"/>
      <c r="H45" s="211"/>
      <c r="I45" s="56"/>
    </row>
    <row r="46" spans="1:9" s="42" customFormat="1" ht="18" customHeight="1" x14ac:dyDescent="0.15">
      <c r="A46" s="197"/>
      <c r="B46" s="204" t="s">
        <v>21</v>
      </c>
      <c r="C46" s="198"/>
      <c r="D46" s="194">
        <v>3.3329999999999999E-2</v>
      </c>
      <c r="E46" s="211">
        <v>100</v>
      </c>
      <c r="F46" s="192" t="s">
        <v>148</v>
      </c>
      <c r="G46" s="192">
        <v>100</v>
      </c>
      <c r="H46" s="192" t="s">
        <v>148</v>
      </c>
      <c r="I46" s="56"/>
    </row>
    <row r="47" spans="1:9" s="42" customFormat="1" ht="18" customHeight="1" x14ac:dyDescent="0.15">
      <c r="A47" s="197"/>
      <c r="B47" s="204"/>
      <c r="C47" s="198"/>
      <c r="D47" s="195"/>
      <c r="E47" s="211"/>
      <c r="F47" s="192"/>
      <c r="G47" s="192"/>
      <c r="H47" s="192"/>
      <c r="I47" s="56"/>
    </row>
    <row r="48" spans="1:9" s="42" customFormat="1" ht="18" customHeight="1" thickBot="1" x14ac:dyDescent="0.2">
      <c r="A48" s="197"/>
      <c r="B48" s="204"/>
      <c r="C48" s="198"/>
      <c r="D48" s="196"/>
      <c r="E48" s="211"/>
      <c r="F48" s="192"/>
      <c r="G48" s="192"/>
      <c r="H48" s="192"/>
      <c r="I48" s="56"/>
    </row>
    <row r="49" spans="1:9" s="42" customFormat="1" ht="18" customHeight="1" x14ac:dyDescent="0.15">
      <c r="A49" s="197" t="s">
        <v>421</v>
      </c>
      <c r="B49" s="204" t="s">
        <v>23</v>
      </c>
      <c r="C49" s="198">
        <f>SUM(D49:D60)</f>
        <v>0.1</v>
      </c>
      <c r="D49" s="203">
        <v>2.5000000000000001E-2</v>
      </c>
      <c r="E49" s="211">
        <v>100</v>
      </c>
      <c r="F49" s="211" t="s">
        <v>563</v>
      </c>
      <c r="G49" s="211">
        <v>100</v>
      </c>
      <c r="H49" s="211" t="s">
        <v>563</v>
      </c>
      <c r="I49" s="56"/>
    </row>
    <row r="50" spans="1:9" s="42" customFormat="1" ht="18" customHeight="1" x14ac:dyDescent="0.15">
      <c r="A50" s="197"/>
      <c r="B50" s="204"/>
      <c r="C50" s="198"/>
      <c r="D50" s="195"/>
      <c r="E50" s="211"/>
      <c r="F50" s="211"/>
      <c r="G50" s="211"/>
      <c r="H50" s="211"/>
      <c r="I50" s="56"/>
    </row>
    <row r="51" spans="1:9" s="42" customFormat="1" ht="18" customHeight="1" x14ac:dyDescent="0.15">
      <c r="A51" s="197"/>
      <c r="B51" s="204"/>
      <c r="C51" s="198"/>
      <c r="D51" s="201"/>
      <c r="E51" s="211"/>
      <c r="F51" s="211"/>
      <c r="G51" s="211"/>
      <c r="H51" s="211"/>
      <c r="I51" s="56"/>
    </row>
    <row r="52" spans="1:9" s="42" customFormat="1" ht="22.25" customHeight="1" x14ac:dyDescent="0.15">
      <c r="A52" s="197"/>
      <c r="B52" s="204" t="s">
        <v>24</v>
      </c>
      <c r="C52" s="198"/>
      <c r="D52" s="194">
        <v>2.5000000000000001E-2</v>
      </c>
      <c r="E52" s="211">
        <v>100</v>
      </c>
      <c r="F52" s="211" t="s">
        <v>196</v>
      </c>
      <c r="G52" s="211">
        <v>50</v>
      </c>
      <c r="H52" s="211" t="s">
        <v>197</v>
      </c>
      <c r="I52" s="56"/>
    </row>
    <row r="53" spans="1:9" s="42" customFormat="1" ht="22.25" customHeight="1" x14ac:dyDescent="0.15">
      <c r="A53" s="197"/>
      <c r="B53" s="204"/>
      <c r="C53" s="198"/>
      <c r="D53" s="195"/>
      <c r="E53" s="211"/>
      <c r="F53" s="211"/>
      <c r="G53" s="211"/>
      <c r="H53" s="211"/>
      <c r="I53" s="56"/>
    </row>
    <row r="54" spans="1:9" s="42" customFormat="1" ht="22.25" customHeight="1" x14ac:dyDescent="0.15">
      <c r="A54" s="197"/>
      <c r="B54" s="204"/>
      <c r="C54" s="198"/>
      <c r="D54" s="201"/>
      <c r="E54" s="211"/>
      <c r="F54" s="211"/>
      <c r="G54" s="211"/>
      <c r="H54" s="211"/>
      <c r="I54" s="56"/>
    </row>
    <row r="55" spans="1:9" s="42" customFormat="1" ht="22.25" customHeight="1" x14ac:dyDescent="0.15">
      <c r="A55" s="197"/>
      <c r="B55" s="204" t="s">
        <v>25</v>
      </c>
      <c r="C55" s="198"/>
      <c r="D55" s="194">
        <v>2.5000000000000001E-2</v>
      </c>
      <c r="E55" s="192" t="s">
        <v>58</v>
      </c>
      <c r="F55" s="192" t="s">
        <v>64</v>
      </c>
      <c r="G55" s="192" t="s">
        <v>58</v>
      </c>
      <c r="H55" s="192" t="s">
        <v>64</v>
      </c>
      <c r="I55" s="56"/>
    </row>
    <row r="56" spans="1:9" s="42" customFormat="1" ht="22.25" customHeight="1" x14ac:dyDescent="0.15">
      <c r="A56" s="197"/>
      <c r="B56" s="204"/>
      <c r="C56" s="198"/>
      <c r="D56" s="195"/>
      <c r="E56" s="192"/>
      <c r="F56" s="192"/>
      <c r="G56" s="192"/>
      <c r="H56" s="192"/>
      <c r="I56" s="56"/>
    </row>
    <row r="57" spans="1:9" s="42" customFormat="1" ht="22.25" customHeight="1" x14ac:dyDescent="0.15">
      <c r="A57" s="197"/>
      <c r="B57" s="204"/>
      <c r="C57" s="198"/>
      <c r="D57" s="201"/>
      <c r="E57" s="192"/>
      <c r="F57" s="192"/>
      <c r="G57" s="192"/>
      <c r="H57" s="192"/>
      <c r="I57" s="56"/>
    </row>
    <row r="58" spans="1:9" s="42" customFormat="1" ht="22.25" customHeight="1" x14ac:dyDescent="0.15">
      <c r="A58" s="197"/>
      <c r="B58" s="204" t="s">
        <v>26</v>
      </c>
      <c r="C58" s="198"/>
      <c r="D58" s="194">
        <v>2.5000000000000001E-2</v>
      </c>
      <c r="E58" s="192">
        <v>100</v>
      </c>
      <c r="F58" s="192" t="s">
        <v>442</v>
      </c>
      <c r="G58" s="192">
        <v>100</v>
      </c>
      <c r="H58" s="192" t="s">
        <v>198</v>
      </c>
      <c r="I58" s="56"/>
    </row>
    <row r="59" spans="1:9" s="42" customFormat="1" ht="22.25" customHeight="1" x14ac:dyDescent="0.15">
      <c r="A59" s="197"/>
      <c r="B59" s="204"/>
      <c r="C59" s="198"/>
      <c r="D59" s="195"/>
      <c r="E59" s="192"/>
      <c r="F59" s="192"/>
      <c r="G59" s="192"/>
      <c r="H59" s="192"/>
      <c r="I59" s="56"/>
    </row>
    <row r="60" spans="1:9" s="42" customFormat="1" ht="22.25" customHeight="1" thickBot="1" x14ac:dyDescent="0.2">
      <c r="A60" s="197"/>
      <c r="B60" s="204"/>
      <c r="C60" s="198"/>
      <c r="D60" s="196"/>
      <c r="E60" s="192"/>
      <c r="F60" s="192"/>
      <c r="G60" s="192"/>
      <c r="H60" s="192"/>
      <c r="I60" s="56"/>
    </row>
    <row r="61" spans="1:9" s="42" customFormat="1" ht="18" customHeight="1" x14ac:dyDescent="0.15">
      <c r="A61" s="197" t="s">
        <v>370</v>
      </c>
      <c r="B61" s="204" t="s">
        <v>418</v>
      </c>
      <c r="C61" s="198">
        <f>SUM(D61:D72)</f>
        <v>0.05</v>
      </c>
      <c r="D61" s="203">
        <v>1.2500000000000001E-2</v>
      </c>
      <c r="E61" s="211">
        <v>100</v>
      </c>
      <c r="F61" s="211" t="s">
        <v>438</v>
      </c>
      <c r="G61" s="211">
        <v>100</v>
      </c>
      <c r="H61" s="211" t="s">
        <v>436</v>
      </c>
      <c r="I61" s="56"/>
    </row>
    <row r="62" spans="1:9" s="42" customFormat="1" ht="18" customHeight="1" x14ac:dyDescent="0.15">
      <c r="A62" s="197"/>
      <c r="B62" s="204"/>
      <c r="C62" s="198"/>
      <c r="D62" s="195"/>
      <c r="E62" s="211"/>
      <c r="F62" s="211"/>
      <c r="G62" s="211"/>
      <c r="H62" s="211"/>
      <c r="I62" s="56"/>
    </row>
    <row r="63" spans="1:9" s="42" customFormat="1" ht="18" customHeight="1" x14ac:dyDescent="0.15">
      <c r="A63" s="197"/>
      <c r="B63" s="204"/>
      <c r="C63" s="198"/>
      <c r="D63" s="201"/>
      <c r="E63" s="211"/>
      <c r="F63" s="211"/>
      <c r="G63" s="211"/>
      <c r="H63" s="211"/>
      <c r="I63" s="56"/>
    </row>
    <row r="64" spans="1:9" s="42" customFormat="1" ht="18" customHeight="1" x14ac:dyDescent="0.15">
      <c r="A64" s="197"/>
      <c r="B64" s="204" t="s">
        <v>416</v>
      </c>
      <c r="C64" s="198"/>
      <c r="D64" s="194">
        <v>1.2500000000000001E-2</v>
      </c>
      <c r="E64" s="211">
        <v>100</v>
      </c>
      <c r="F64" s="211" t="s">
        <v>199</v>
      </c>
      <c r="G64" s="211">
        <v>100</v>
      </c>
      <c r="H64" s="211" t="s">
        <v>199</v>
      </c>
      <c r="I64" s="56"/>
    </row>
    <row r="65" spans="1:9" s="42" customFormat="1" ht="18" customHeight="1" x14ac:dyDescent="0.15">
      <c r="A65" s="197"/>
      <c r="B65" s="204"/>
      <c r="C65" s="198"/>
      <c r="D65" s="195"/>
      <c r="E65" s="211"/>
      <c r="F65" s="211"/>
      <c r="G65" s="211"/>
      <c r="H65" s="211"/>
      <c r="I65" s="56"/>
    </row>
    <row r="66" spans="1:9" s="42" customFormat="1" ht="18" customHeight="1" x14ac:dyDescent="0.15">
      <c r="A66" s="197"/>
      <c r="B66" s="204"/>
      <c r="C66" s="198"/>
      <c r="D66" s="201"/>
      <c r="E66" s="211"/>
      <c r="F66" s="211"/>
      <c r="G66" s="211"/>
      <c r="H66" s="211"/>
      <c r="I66" s="56"/>
    </row>
    <row r="67" spans="1:9" s="42" customFormat="1" ht="18" customHeight="1" x14ac:dyDescent="0.15">
      <c r="A67" s="197"/>
      <c r="B67" s="204" t="s">
        <v>417</v>
      </c>
      <c r="C67" s="198"/>
      <c r="D67" s="194">
        <v>1.2500000000000001E-2</v>
      </c>
      <c r="E67" s="211">
        <v>100</v>
      </c>
      <c r="F67" s="211" t="s">
        <v>200</v>
      </c>
      <c r="G67" s="211">
        <v>100</v>
      </c>
      <c r="H67" s="211" t="s">
        <v>201</v>
      </c>
      <c r="I67" s="56"/>
    </row>
    <row r="68" spans="1:9" s="42" customFormat="1" ht="18" customHeight="1" x14ac:dyDescent="0.15">
      <c r="A68" s="197"/>
      <c r="B68" s="204"/>
      <c r="C68" s="198"/>
      <c r="D68" s="195"/>
      <c r="E68" s="211"/>
      <c r="F68" s="211"/>
      <c r="G68" s="211"/>
      <c r="H68" s="211"/>
      <c r="I68" s="56"/>
    </row>
    <row r="69" spans="1:9" s="42" customFormat="1" ht="18" customHeight="1" x14ac:dyDescent="0.15">
      <c r="A69" s="197"/>
      <c r="B69" s="204"/>
      <c r="C69" s="198"/>
      <c r="D69" s="201"/>
      <c r="E69" s="211"/>
      <c r="F69" s="211"/>
      <c r="G69" s="211"/>
      <c r="H69" s="211"/>
      <c r="I69" s="56"/>
    </row>
    <row r="70" spans="1:9" s="42" customFormat="1" ht="18" customHeight="1" x14ac:dyDescent="0.15">
      <c r="A70" s="197"/>
      <c r="B70" s="204" t="s">
        <v>32</v>
      </c>
      <c r="C70" s="198"/>
      <c r="D70" s="194">
        <v>1.2500000000000001E-2</v>
      </c>
      <c r="E70" s="211">
        <v>100</v>
      </c>
      <c r="F70" s="211" t="s">
        <v>439</v>
      </c>
      <c r="G70" s="211">
        <v>100</v>
      </c>
      <c r="H70" s="211" t="s">
        <v>439</v>
      </c>
      <c r="I70" s="56"/>
    </row>
    <row r="71" spans="1:9" s="42" customFormat="1" ht="18" customHeight="1" x14ac:dyDescent="0.15">
      <c r="A71" s="197"/>
      <c r="B71" s="204"/>
      <c r="C71" s="198"/>
      <c r="D71" s="195"/>
      <c r="E71" s="211"/>
      <c r="F71" s="211"/>
      <c r="G71" s="211"/>
      <c r="H71" s="211"/>
      <c r="I71" s="56"/>
    </row>
    <row r="72" spans="1:9" s="42" customFormat="1" ht="18" customHeight="1" thickBot="1" x14ac:dyDescent="0.2">
      <c r="A72" s="197"/>
      <c r="B72" s="204"/>
      <c r="C72" s="198"/>
      <c r="D72" s="196"/>
      <c r="E72" s="211"/>
      <c r="F72" s="211"/>
      <c r="G72" s="211"/>
      <c r="H72" s="211"/>
      <c r="I72" s="56"/>
    </row>
    <row r="73" spans="1:9" s="42" customFormat="1" ht="18.75" customHeight="1" x14ac:dyDescent="0.15">
      <c r="A73" s="197" t="s">
        <v>33</v>
      </c>
      <c r="B73" s="204" t="s">
        <v>34</v>
      </c>
      <c r="C73" s="202">
        <f>SUM(D73:D78)</f>
        <v>0.1</v>
      </c>
      <c r="D73" s="203">
        <v>0.05</v>
      </c>
      <c r="E73" s="211">
        <v>100</v>
      </c>
      <c r="F73" s="211" t="s">
        <v>202</v>
      </c>
      <c r="G73" s="211">
        <v>100</v>
      </c>
      <c r="H73" s="211" t="s">
        <v>203</v>
      </c>
      <c r="I73" s="56"/>
    </row>
    <row r="74" spans="1:9" s="42" customFormat="1" ht="18.75" customHeight="1" x14ac:dyDescent="0.15">
      <c r="A74" s="197"/>
      <c r="B74" s="204"/>
      <c r="C74" s="202"/>
      <c r="D74" s="195"/>
      <c r="E74" s="211"/>
      <c r="F74" s="211"/>
      <c r="G74" s="211"/>
      <c r="H74" s="211"/>
      <c r="I74" s="56"/>
    </row>
    <row r="75" spans="1:9" s="42" customFormat="1" ht="18.75" customHeight="1" x14ac:dyDescent="0.15">
      <c r="A75" s="197"/>
      <c r="B75" s="204"/>
      <c r="C75" s="202"/>
      <c r="D75" s="201"/>
      <c r="E75" s="211"/>
      <c r="F75" s="211"/>
      <c r="G75" s="211"/>
      <c r="H75" s="211"/>
      <c r="I75" s="56"/>
    </row>
    <row r="76" spans="1:9" s="42" customFormat="1" ht="22.25" customHeight="1" x14ac:dyDescent="0.15">
      <c r="A76" s="197"/>
      <c r="B76" s="204" t="s">
        <v>35</v>
      </c>
      <c r="C76" s="202"/>
      <c r="D76" s="194">
        <v>0.05</v>
      </c>
      <c r="E76" s="192">
        <v>100</v>
      </c>
      <c r="F76" s="192" t="s">
        <v>204</v>
      </c>
      <c r="G76" s="192">
        <v>50</v>
      </c>
      <c r="H76" s="192" t="s">
        <v>205</v>
      </c>
      <c r="I76" s="56"/>
    </row>
    <row r="77" spans="1:9" s="42" customFormat="1" ht="22.25" customHeight="1" x14ac:dyDescent="0.15">
      <c r="A77" s="197"/>
      <c r="B77" s="204"/>
      <c r="C77" s="202"/>
      <c r="D77" s="195"/>
      <c r="E77" s="192"/>
      <c r="F77" s="192"/>
      <c r="G77" s="192"/>
      <c r="H77" s="192"/>
      <c r="I77" s="56"/>
    </row>
    <row r="78" spans="1:9" s="42" customFormat="1" ht="22.25" customHeight="1" thickBot="1" x14ac:dyDescent="0.2">
      <c r="A78" s="197"/>
      <c r="B78" s="204"/>
      <c r="C78" s="202"/>
      <c r="D78" s="196"/>
      <c r="E78" s="192"/>
      <c r="F78" s="192"/>
      <c r="G78" s="192"/>
      <c r="H78" s="192"/>
      <c r="I78" s="56"/>
    </row>
    <row r="79" spans="1:9" s="42" customFormat="1" ht="18" customHeight="1" x14ac:dyDescent="0.15">
      <c r="A79" s="197" t="s">
        <v>37</v>
      </c>
      <c r="B79" s="204" t="s">
        <v>38</v>
      </c>
      <c r="C79" s="202">
        <f>SUM(D79:D87)</f>
        <v>0.1</v>
      </c>
      <c r="D79" s="195">
        <v>0.04</v>
      </c>
      <c r="E79" s="211">
        <v>50</v>
      </c>
      <c r="F79" s="211" t="s">
        <v>206</v>
      </c>
      <c r="G79" s="211">
        <v>100</v>
      </c>
      <c r="H79" s="211" t="s">
        <v>207</v>
      </c>
      <c r="I79" s="56"/>
    </row>
    <row r="80" spans="1:9" s="42" customFormat="1" ht="18" customHeight="1" x14ac:dyDescent="0.15">
      <c r="A80" s="197"/>
      <c r="B80" s="204"/>
      <c r="C80" s="202"/>
      <c r="D80" s="195"/>
      <c r="E80" s="211"/>
      <c r="F80" s="211"/>
      <c r="G80" s="211"/>
      <c r="H80" s="211"/>
      <c r="I80" s="56"/>
    </row>
    <row r="81" spans="1:9" s="42" customFormat="1" ht="18" customHeight="1" x14ac:dyDescent="0.15">
      <c r="A81" s="197"/>
      <c r="B81" s="204"/>
      <c r="C81" s="202"/>
      <c r="D81" s="201"/>
      <c r="E81" s="211"/>
      <c r="F81" s="211"/>
      <c r="G81" s="211"/>
      <c r="H81" s="211"/>
      <c r="I81" s="56"/>
    </row>
    <row r="82" spans="1:9" s="42" customFormat="1" ht="22.25" customHeight="1" x14ac:dyDescent="0.15">
      <c r="A82" s="197"/>
      <c r="B82" s="204" t="s">
        <v>39</v>
      </c>
      <c r="C82" s="202"/>
      <c r="D82" s="194">
        <v>0.04</v>
      </c>
      <c r="E82" s="211">
        <v>100</v>
      </c>
      <c r="F82" s="211" t="s">
        <v>440</v>
      </c>
      <c r="G82" s="211">
        <v>100</v>
      </c>
      <c r="H82" s="211" t="s">
        <v>441</v>
      </c>
      <c r="I82" s="56"/>
    </row>
    <row r="83" spans="1:9" s="42" customFormat="1" ht="22.25" customHeight="1" x14ac:dyDescent="0.15">
      <c r="A83" s="197"/>
      <c r="B83" s="204"/>
      <c r="C83" s="202"/>
      <c r="D83" s="195"/>
      <c r="E83" s="211"/>
      <c r="F83" s="211"/>
      <c r="G83" s="211"/>
      <c r="H83" s="211"/>
      <c r="I83" s="56"/>
    </row>
    <row r="84" spans="1:9" s="42" customFormat="1" ht="22.25" customHeight="1" x14ac:dyDescent="0.15">
      <c r="A84" s="197"/>
      <c r="B84" s="204"/>
      <c r="C84" s="202"/>
      <c r="D84" s="201"/>
      <c r="E84" s="211"/>
      <c r="F84" s="211"/>
      <c r="G84" s="211"/>
      <c r="H84" s="211"/>
      <c r="I84" s="56"/>
    </row>
    <row r="85" spans="1:9" s="42" customFormat="1" ht="18" customHeight="1" x14ac:dyDescent="0.15">
      <c r="A85" s="197"/>
      <c r="B85" s="204" t="s">
        <v>40</v>
      </c>
      <c r="C85" s="202"/>
      <c r="D85" s="194">
        <v>0.02</v>
      </c>
      <c r="E85" s="211">
        <v>100</v>
      </c>
      <c r="F85" s="211" t="s">
        <v>208</v>
      </c>
      <c r="G85" s="211">
        <v>100</v>
      </c>
      <c r="H85" s="211" t="s">
        <v>208</v>
      </c>
      <c r="I85" s="56"/>
    </row>
    <row r="86" spans="1:9" s="42" customFormat="1" ht="18" customHeight="1" x14ac:dyDescent="0.15">
      <c r="A86" s="197"/>
      <c r="B86" s="204"/>
      <c r="C86" s="202"/>
      <c r="D86" s="195"/>
      <c r="E86" s="211"/>
      <c r="F86" s="211"/>
      <c r="G86" s="211"/>
      <c r="H86" s="211"/>
      <c r="I86" s="56"/>
    </row>
    <row r="87" spans="1:9" s="42" customFormat="1" ht="18" customHeight="1" thickBot="1" x14ac:dyDescent="0.2">
      <c r="A87" s="197"/>
      <c r="B87" s="204"/>
      <c r="C87" s="202"/>
      <c r="D87" s="196"/>
      <c r="E87" s="211"/>
      <c r="F87" s="211"/>
      <c r="G87" s="211"/>
      <c r="H87" s="211"/>
      <c r="I87" s="56"/>
    </row>
    <row r="88" spans="1:9" s="42" customFormat="1" ht="18" customHeight="1" x14ac:dyDescent="0.15">
      <c r="A88" s="197" t="s">
        <v>41</v>
      </c>
      <c r="B88" s="204" t="s">
        <v>368</v>
      </c>
      <c r="C88" s="198">
        <f>SUM(D88:D99)</f>
        <v>0.1</v>
      </c>
      <c r="D88" s="195">
        <v>2.5000000000000001E-2</v>
      </c>
      <c r="E88" s="211">
        <v>100</v>
      </c>
      <c r="F88" s="211" t="s">
        <v>209</v>
      </c>
      <c r="G88" s="211">
        <v>100</v>
      </c>
      <c r="H88" s="211" t="s">
        <v>210</v>
      </c>
      <c r="I88" s="56"/>
    </row>
    <row r="89" spans="1:9" s="42" customFormat="1" ht="18" customHeight="1" x14ac:dyDescent="0.15">
      <c r="A89" s="197"/>
      <c r="B89" s="204"/>
      <c r="C89" s="198"/>
      <c r="D89" s="195"/>
      <c r="E89" s="211"/>
      <c r="F89" s="211"/>
      <c r="G89" s="211"/>
      <c r="H89" s="211"/>
      <c r="I89" s="56"/>
    </row>
    <row r="90" spans="1:9" s="42" customFormat="1" ht="18" customHeight="1" x14ac:dyDescent="0.15">
      <c r="A90" s="197"/>
      <c r="B90" s="204"/>
      <c r="C90" s="198"/>
      <c r="D90" s="201"/>
      <c r="E90" s="211"/>
      <c r="F90" s="211"/>
      <c r="G90" s="211"/>
      <c r="H90" s="211"/>
      <c r="I90" s="56"/>
    </row>
    <row r="91" spans="1:9" s="42" customFormat="1" ht="18" customHeight="1" x14ac:dyDescent="0.15">
      <c r="A91" s="197"/>
      <c r="B91" s="204" t="s">
        <v>43</v>
      </c>
      <c r="C91" s="198"/>
      <c r="D91" s="194">
        <v>2.5000000000000001E-2</v>
      </c>
      <c r="E91" s="211">
        <v>100</v>
      </c>
      <c r="F91" s="211" t="s">
        <v>211</v>
      </c>
      <c r="G91" s="211">
        <v>100</v>
      </c>
      <c r="H91" s="211" t="s">
        <v>212</v>
      </c>
      <c r="I91" s="56"/>
    </row>
    <row r="92" spans="1:9" s="42" customFormat="1" ht="18" customHeight="1" x14ac:dyDescent="0.15">
      <c r="A92" s="197"/>
      <c r="B92" s="204"/>
      <c r="C92" s="198"/>
      <c r="D92" s="195"/>
      <c r="E92" s="211"/>
      <c r="F92" s="211"/>
      <c r="G92" s="211"/>
      <c r="H92" s="211"/>
      <c r="I92" s="56"/>
    </row>
    <row r="93" spans="1:9" s="42" customFormat="1" ht="18" customHeight="1" x14ac:dyDescent="0.15">
      <c r="A93" s="197"/>
      <c r="B93" s="204"/>
      <c r="C93" s="198"/>
      <c r="D93" s="201"/>
      <c r="E93" s="211"/>
      <c r="F93" s="211"/>
      <c r="G93" s="211"/>
      <c r="H93" s="211"/>
      <c r="I93" s="56"/>
    </row>
    <row r="94" spans="1:9" s="42" customFormat="1" ht="18" customHeight="1" x14ac:dyDescent="0.15">
      <c r="A94" s="197"/>
      <c r="B94" s="204" t="s">
        <v>45</v>
      </c>
      <c r="C94" s="198"/>
      <c r="D94" s="194">
        <v>2.5000000000000001E-2</v>
      </c>
      <c r="E94" s="211">
        <v>100</v>
      </c>
      <c r="F94" s="211" t="s">
        <v>213</v>
      </c>
      <c r="G94" s="211">
        <v>100</v>
      </c>
      <c r="H94" s="211" t="s">
        <v>213</v>
      </c>
      <c r="I94" s="56"/>
    </row>
    <row r="95" spans="1:9" s="42" customFormat="1" ht="18" customHeight="1" x14ac:dyDescent="0.15">
      <c r="A95" s="197"/>
      <c r="B95" s="204"/>
      <c r="C95" s="198"/>
      <c r="D95" s="195"/>
      <c r="E95" s="211"/>
      <c r="F95" s="211"/>
      <c r="G95" s="211"/>
      <c r="H95" s="211"/>
      <c r="I95" s="56"/>
    </row>
    <row r="96" spans="1:9" s="42" customFormat="1" ht="18" customHeight="1" x14ac:dyDescent="0.15">
      <c r="A96" s="197"/>
      <c r="B96" s="204"/>
      <c r="C96" s="198"/>
      <c r="D96" s="201"/>
      <c r="E96" s="211"/>
      <c r="F96" s="211"/>
      <c r="G96" s="211"/>
      <c r="H96" s="211"/>
      <c r="I96" s="56"/>
    </row>
    <row r="97" spans="1:9" s="42" customFormat="1" ht="18" customHeight="1" x14ac:dyDescent="0.15">
      <c r="A97" s="197"/>
      <c r="B97" s="204" t="s">
        <v>46</v>
      </c>
      <c r="C97" s="198"/>
      <c r="D97" s="194">
        <v>2.5000000000000001E-2</v>
      </c>
      <c r="E97" s="211" t="s">
        <v>58</v>
      </c>
      <c r="F97" s="192" t="s">
        <v>64</v>
      </c>
      <c r="G97" s="211" t="s">
        <v>58</v>
      </c>
      <c r="H97" s="192" t="s">
        <v>64</v>
      </c>
      <c r="I97" s="56"/>
    </row>
    <row r="98" spans="1:9" s="42" customFormat="1" ht="18" customHeight="1" x14ac:dyDescent="0.15">
      <c r="A98" s="197"/>
      <c r="B98" s="204"/>
      <c r="C98" s="198"/>
      <c r="D98" s="195"/>
      <c r="E98" s="211"/>
      <c r="F98" s="192"/>
      <c r="G98" s="211"/>
      <c r="H98" s="192"/>
      <c r="I98" s="56"/>
    </row>
    <row r="99" spans="1:9" s="42" customFormat="1" ht="18" customHeight="1" thickBot="1" x14ac:dyDescent="0.2">
      <c r="A99" s="197"/>
      <c r="B99" s="204"/>
      <c r="C99" s="198"/>
      <c r="D99" s="196"/>
      <c r="E99" s="211"/>
      <c r="F99" s="192"/>
      <c r="G99" s="211"/>
      <c r="H99" s="192"/>
      <c r="I99" s="56"/>
    </row>
    <row r="100" spans="1:9" s="42" customFormat="1" ht="18" customHeight="1" x14ac:dyDescent="0.15">
      <c r="A100" s="197" t="s">
        <v>47</v>
      </c>
      <c r="B100" s="204" t="s">
        <v>48</v>
      </c>
      <c r="C100" s="198">
        <f>SUM(D100:D105)</f>
        <v>0.15000000000000002</v>
      </c>
      <c r="D100" s="195">
        <v>0.05</v>
      </c>
      <c r="E100" s="211">
        <v>50</v>
      </c>
      <c r="F100" s="211" t="s">
        <v>184</v>
      </c>
      <c r="G100" s="211">
        <v>50</v>
      </c>
      <c r="H100" s="211" t="s">
        <v>184</v>
      </c>
      <c r="I100" s="56"/>
    </row>
    <row r="101" spans="1:9" s="42" customFormat="1" ht="18" customHeight="1" x14ac:dyDescent="0.15">
      <c r="A101" s="197"/>
      <c r="B101" s="204"/>
      <c r="C101" s="198"/>
      <c r="D101" s="195"/>
      <c r="E101" s="211"/>
      <c r="F101" s="211"/>
      <c r="G101" s="211"/>
      <c r="H101" s="211"/>
      <c r="I101" s="56"/>
    </row>
    <row r="102" spans="1:9" s="42" customFormat="1" ht="18" customHeight="1" x14ac:dyDescent="0.15">
      <c r="A102" s="197"/>
      <c r="B102" s="204"/>
      <c r="C102" s="198"/>
      <c r="D102" s="201"/>
      <c r="E102" s="211"/>
      <c r="F102" s="211"/>
      <c r="G102" s="211"/>
      <c r="H102" s="211"/>
      <c r="I102" s="56"/>
    </row>
    <row r="103" spans="1:9" s="42" customFormat="1" ht="18" customHeight="1" x14ac:dyDescent="0.15">
      <c r="A103" s="197"/>
      <c r="B103" s="204" t="s">
        <v>49</v>
      </c>
      <c r="C103" s="198"/>
      <c r="D103" s="194">
        <v>0.1</v>
      </c>
      <c r="E103" s="211">
        <v>100</v>
      </c>
      <c r="F103" s="211" t="s">
        <v>185</v>
      </c>
      <c r="G103" s="211">
        <v>100</v>
      </c>
      <c r="H103" s="211" t="s">
        <v>185</v>
      </c>
      <c r="I103" s="56"/>
    </row>
    <row r="104" spans="1:9" s="42" customFormat="1" ht="18" customHeight="1" x14ac:dyDescent="0.15">
      <c r="A104" s="197"/>
      <c r="B104" s="204"/>
      <c r="C104" s="198"/>
      <c r="D104" s="195"/>
      <c r="E104" s="211"/>
      <c r="F104" s="211"/>
      <c r="G104" s="211"/>
      <c r="H104" s="211"/>
      <c r="I104" s="56"/>
    </row>
    <row r="105" spans="1:9" s="42" customFormat="1" ht="18" customHeight="1" thickBot="1" x14ac:dyDescent="0.2">
      <c r="A105" s="197"/>
      <c r="B105" s="204"/>
      <c r="C105" s="198"/>
      <c r="D105" s="196"/>
      <c r="E105" s="211"/>
      <c r="F105" s="211"/>
      <c r="G105" s="211"/>
      <c r="H105" s="211"/>
      <c r="I105" s="56"/>
    </row>
    <row r="106" spans="1:9" s="42" customFormat="1" ht="18" customHeight="1" x14ac:dyDescent="0.15">
      <c r="A106" s="197" t="s">
        <v>50</v>
      </c>
      <c r="B106" s="204" t="s">
        <v>51</v>
      </c>
      <c r="C106" s="198">
        <f>SUM(D106:D111)</f>
        <v>0.05</v>
      </c>
      <c r="D106" s="200">
        <v>2.5000000000000001E-2</v>
      </c>
      <c r="E106" s="211">
        <v>100</v>
      </c>
      <c r="F106" s="211" t="s">
        <v>165</v>
      </c>
      <c r="G106" s="211">
        <v>100</v>
      </c>
      <c r="H106" s="211" t="s">
        <v>165</v>
      </c>
      <c r="I106" s="56"/>
    </row>
    <row r="107" spans="1:9" s="42" customFormat="1" ht="18" customHeight="1" x14ac:dyDescent="0.15">
      <c r="A107" s="197"/>
      <c r="B107" s="204"/>
      <c r="C107" s="198"/>
      <c r="D107" s="200"/>
      <c r="E107" s="211"/>
      <c r="F107" s="211"/>
      <c r="G107" s="211"/>
      <c r="H107" s="211"/>
      <c r="I107" s="56"/>
    </row>
    <row r="108" spans="1:9" s="42" customFormat="1" ht="18" customHeight="1" x14ac:dyDescent="0.15">
      <c r="A108" s="197"/>
      <c r="B108" s="204"/>
      <c r="C108" s="198"/>
      <c r="D108" s="200"/>
      <c r="E108" s="211"/>
      <c r="F108" s="211"/>
      <c r="G108" s="211"/>
      <c r="H108" s="211"/>
      <c r="I108" s="56"/>
    </row>
    <row r="109" spans="1:9" s="42" customFormat="1" ht="18" customHeight="1" x14ac:dyDescent="0.15">
      <c r="A109" s="197"/>
      <c r="B109" s="204" t="s">
        <v>52</v>
      </c>
      <c r="C109" s="198"/>
      <c r="D109" s="194">
        <v>2.5000000000000001E-2</v>
      </c>
      <c r="E109" s="211">
        <v>50</v>
      </c>
      <c r="F109" s="192" t="s">
        <v>186</v>
      </c>
      <c r="G109" s="211">
        <v>50</v>
      </c>
      <c r="H109" s="192" t="s">
        <v>186</v>
      </c>
      <c r="I109" s="56"/>
    </row>
    <row r="110" spans="1:9" s="42" customFormat="1" ht="18" customHeight="1" x14ac:dyDescent="0.15">
      <c r="A110" s="197"/>
      <c r="B110" s="204"/>
      <c r="C110" s="198"/>
      <c r="D110" s="195"/>
      <c r="E110" s="211"/>
      <c r="F110" s="192"/>
      <c r="G110" s="211"/>
      <c r="H110" s="192"/>
      <c r="I110" s="56"/>
    </row>
    <row r="111" spans="1:9" s="42" customFormat="1" ht="18" customHeight="1" thickBot="1" x14ac:dyDescent="0.2">
      <c r="A111" s="197"/>
      <c r="B111" s="204"/>
      <c r="C111" s="198"/>
      <c r="D111" s="196"/>
      <c r="E111" s="211"/>
      <c r="F111" s="192"/>
      <c r="G111" s="211"/>
      <c r="H111" s="192"/>
      <c r="I111" s="56"/>
    </row>
    <row r="112" spans="1:9" x14ac:dyDescent="0.15">
      <c r="A112" s="61"/>
      <c r="B112" s="62"/>
      <c r="C112" s="136"/>
      <c r="D112" s="63"/>
      <c r="E112" s="67"/>
      <c r="F112" s="67"/>
      <c r="G112" s="67"/>
      <c r="H112" s="67"/>
      <c r="I112" s="48"/>
    </row>
    <row r="113" spans="1:9" ht="16" x14ac:dyDescent="0.2">
      <c r="A113" s="63"/>
      <c r="B113" s="65" t="s">
        <v>53</v>
      </c>
      <c r="C113" s="136">
        <f>SUM(C4:C111)</f>
        <v>1</v>
      </c>
      <c r="D113" s="66">
        <f>SUM(D4:D111)</f>
        <v>1.0000000000000004</v>
      </c>
      <c r="E113" s="67">
        <f>ROUND(SUMPRODUCT($D$4:$D$111,E$4:E$111),2)</f>
        <v>79.11</v>
      </c>
      <c r="F113" s="67"/>
      <c r="G113" s="67">
        <f>ROUND(SUMPRODUCT($D$4:$D$111,G$4:G$111),2)</f>
        <v>70.87</v>
      </c>
      <c r="H113" s="67"/>
      <c r="I113" s="48"/>
    </row>
    <row r="114" spans="1:9" x14ac:dyDescent="0.15">
      <c r="A114" s="157" t="s">
        <v>96</v>
      </c>
      <c r="B114" s="150"/>
    </row>
    <row r="115" spans="1:9" x14ac:dyDescent="0.15">
      <c r="A115" s="158" t="s">
        <v>3</v>
      </c>
      <c r="B115" s="159"/>
    </row>
    <row r="116" spans="1:9" ht="30" x14ac:dyDescent="0.15">
      <c r="A116" s="160" t="s">
        <v>9</v>
      </c>
      <c r="B116" s="159"/>
    </row>
    <row r="117" spans="1:9" x14ac:dyDescent="0.15">
      <c r="A117" s="158" t="s">
        <v>18</v>
      </c>
      <c r="B117" s="159"/>
    </row>
    <row r="118" spans="1:9" x14ac:dyDescent="0.15">
      <c r="A118" s="158" t="s">
        <v>421</v>
      </c>
      <c r="B118" s="159"/>
    </row>
    <row r="119" spans="1:9" x14ac:dyDescent="0.15">
      <c r="A119" s="158" t="s">
        <v>370</v>
      </c>
      <c r="B119" s="159"/>
    </row>
    <row r="120" spans="1:9" x14ac:dyDescent="0.15">
      <c r="A120" s="158" t="s">
        <v>33</v>
      </c>
      <c r="B120" s="159"/>
    </row>
    <row r="121" spans="1:9" x14ac:dyDescent="0.15">
      <c r="A121" s="158" t="s">
        <v>37</v>
      </c>
      <c r="B121" s="159"/>
    </row>
    <row r="122" spans="1:9" x14ac:dyDescent="0.15">
      <c r="A122" s="158" t="s">
        <v>41</v>
      </c>
      <c r="B122" s="159"/>
    </row>
    <row r="123" spans="1:9" x14ac:dyDescent="0.15">
      <c r="A123" s="158" t="s">
        <v>47</v>
      </c>
      <c r="B123" s="159"/>
    </row>
    <row r="124" spans="1:9" x14ac:dyDescent="0.15">
      <c r="A124" s="161" t="s">
        <v>50</v>
      </c>
      <c r="B124" s="162"/>
    </row>
    <row r="125" spans="1:9" x14ac:dyDescent="0.15">
      <c r="A125" s="71"/>
      <c r="B125" s="72"/>
    </row>
  </sheetData>
  <sheetProtection algorithmName="SHA-512" hashValue="AB9Y6jo0r1qlNP+3vTVFDMwCf1snl3IvpT+IjoZyZEmmUpbHIY/aIQoIqJeltQ13c5oDpuPYDou5mroDDTjeCg==" saltValue="LZ6WXhGiJH+Duu6Xdxbrrw==" spinCount="100000" sheet="1" objects="1" scenarios="1"/>
  <mergeCells count="236">
    <mergeCell ref="G109:G111"/>
    <mergeCell ref="H109:H111"/>
    <mergeCell ref="G94:G96"/>
    <mergeCell ref="H94:H96"/>
    <mergeCell ref="G97:G99"/>
    <mergeCell ref="H97:H99"/>
    <mergeCell ref="G100:G102"/>
    <mergeCell ref="H100:H102"/>
    <mergeCell ref="G103:G105"/>
    <mergeCell ref="H103:H105"/>
    <mergeCell ref="G106:G108"/>
    <mergeCell ref="H106:H108"/>
    <mergeCell ref="G79:G81"/>
    <mergeCell ref="H79:H81"/>
    <mergeCell ref="G82:G84"/>
    <mergeCell ref="H82:H84"/>
    <mergeCell ref="G85:G87"/>
    <mergeCell ref="H85:H87"/>
    <mergeCell ref="G88:G90"/>
    <mergeCell ref="H88:H90"/>
    <mergeCell ref="G91:G93"/>
    <mergeCell ref="H91:H93"/>
    <mergeCell ref="G64:G66"/>
    <mergeCell ref="H64:H66"/>
    <mergeCell ref="G67:G69"/>
    <mergeCell ref="H67:H69"/>
    <mergeCell ref="G70:G72"/>
    <mergeCell ref="H70:H72"/>
    <mergeCell ref="G73:G75"/>
    <mergeCell ref="H73:H75"/>
    <mergeCell ref="G76:G78"/>
    <mergeCell ref="H76:H78"/>
    <mergeCell ref="G49:G51"/>
    <mergeCell ref="H49:H51"/>
    <mergeCell ref="G52:G54"/>
    <mergeCell ref="H52:H54"/>
    <mergeCell ref="G55:G57"/>
    <mergeCell ref="H55:H57"/>
    <mergeCell ref="G58:G60"/>
    <mergeCell ref="H58:H60"/>
    <mergeCell ref="G61:G63"/>
    <mergeCell ref="H61:H63"/>
    <mergeCell ref="G34:G36"/>
    <mergeCell ref="H34:H36"/>
    <mergeCell ref="G37:G39"/>
    <mergeCell ref="H37:H39"/>
    <mergeCell ref="G40:G42"/>
    <mergeCell ref="H40:H42"/>
    <mergeCell ref="G43:G45"/>
    <mergeCell ref="H43:H45"/>
    <mergeCell ref="G46:G48"/>
    <mergeCell ref="H46:H48"/>
    <mergeCell ref="G19:G21"/>
    <mergeCell ref="H19:H21"/>
    <mergeCell ref="G22:G24"/>
    <mergeCell ref="H22:H24"/>
    <mergeCell ref="G25:G27"/>
    <mergeCell ref="H25:H27"/>
    <mergeCell ref="G28:G30"/>
    <mergeCell ref="H28:H30"/>
    <mergeCell ref="G31:G33"/>
    <mergeCell ref="H31:H33"/>
    <mergeCell ref="G4:G6"/>
    <mergeCell ref="H4:H6"/>
    <mergeCell ref="G7:G9"/>
    <mergeCell ref="H7:H9"/>
    <mergeCell ref="G10:G12"/>
    <mergeCell ref="H10:H12"/>
    <mergeCell ref="G13:G15"/>
    <mergeCell ref="H13:H15"/>
    <mergeCell ref="G16:G18"/>
    <mergeCell ref="H16:H18"/>
    <mergeCell ref="A106:A111"/>
    <mergeCell ref="B106:B108"/>
    <mergeCell ref="C106:C111"/>
    <mergeCell ref="D106:D108"/>
    <mergeCell ref="B97:B99"/>
    <mergeCell ref="D97:D99"/>
    <mergeCell ref="E97:E99"/>
    <mergeCell ref="F97:F99"/>
    <mergeCell ref="A100:A105"/>
    <mergeCell ref="B100:B102"/>
    <mergeCell ref="C100:C105"/>
    <mergeCell ref="D100:D102"/>
    <mergeCell ref="E100:E102"/>
    <mergeCell ref="E106:E108"/>
    <mergeCell ref="F106:F108"/>
    <mergeCell ref="B109:B111"/>
    <mergeCell ref="D109:D111"/>
    <mergeCell ref="E109:E111"/>
    <mergeCell ref="F109:F111"/>
    <mergeCell ref="F100:F102"/>
    <mergeCell ref="B103:B105"/>
    <mergeCell ref="D103:D105"/>
    <mergeCell ref="A88:A99"/>
    <mergeCell ref="B88:B90"/>
    <mergeCell ref="C88:C99"/>
    <mergeCell ref="D88:D90"/>
    <mergeCell ref="E88:E90"/>
    <mergeCell ref="A79:A87"/>
    <mergeCell ref="E79:E81"/>
    <mergeCell ref="E103:E105"/>
    <mergeCell ref="F88:F90"/>
    <mergeCell ref="B91:B93"/>
    <mergeCell ref="D91:D93"/>
    <mergeCell ref="E91:E93"/>
    <mergeCell ref="F91:F93"/>
    <mergeCell ref="B94:B96"/>
    <mergeCell ref="D94:D96"/>
    <mergeCell ref="E94:E96"/>
    <mergeCell ref="F94:F96"/>
    <mergeCell ref="F79:F81"/>
    <mergeCell ref="B82:B84"/>
    <mergeCell ref="D82:D84"/>
    <mergeCell ref="E82:E84"/>
    <mergeCell ref="F82:F84"/>
    <mergeCell ref="F103:F105"/>
    <mergeCell ref="F73:F75"/>
    <mergeCell ref="B76:B78"/>
    <mergeCell ref="D76:D78"/>
    <mergeCell ref="E76:E78"/>
    <mergeCell ref="F76:F78"/>
    <mergeCell ref="B79:B81"/>
    <mergeCell ref="C79:C87"/>
    <mergeCell ref="D79:D81"/>
    <mergeCell ref="B85:B87"/>
    <mergeCell ref="D85:D87"/>
    <mergeCell ref="E85:E87"/>
    <mergeCell ref="F85:F87"/>
    <mergeCell ref="A73:A78"/>
    <mergeCell ref="B73:B75"/>
    <mergeCell ref="C73:C78"/>
    <mergeCell ref="D73:D75"/>
    <mergeCell ref="E73:E75"/>
    <mergeCell ref="B67:B69"/>
    <mergeCell ref="D67:D69"/>
    <mergeCell ref="E67:E69"/>
    <mergeCell ref="A61:A72"/>
    <mergeCell ref="B61:B63"/>
    <mergeCell ref="C61:C72"/>
    <mergeCell ref="D61:D63"/>
    <mergeCell ref="F58:F60"/>
    <mergeCell ref="F67:F69"/>
    <mergeCell ref="B70:B72"/>
    <mergeCell ref="D70:D72"/>
    <mergeCell ref="E70:E72"/>
    <mergeCell ref="F70:F72"/>
    <mergeCell ref="E61:E63"/>
    <mergeCell ref="F61:F63"/>
    <mergeCell ref="B64:B66"/>
    <mergeCell ref="D64:D66"/>
    <mergeCell ref="E64:E66"/>
    <mergeCell ref="F64:F66"/>
    <mergeCell ref="F49:F51"/>
    <mergeCell ref="B52:B54"/>
    <mergeCell ref="D52:D54"/>
    <mergeCell ref="E52:E54"/>
    <mergeCell ref="F52:F54"/>
    <mergeCell ref="B55:B57"/>
    <mergeCell ref="D55:D57"/>
    <mergeCell ref="E55:E57"/>
    <mergeCell ref="F55:F57"/>
    <mergeCell ref="B49:B51"/>
    <mergeCell ref="D49:D51"/>
    <mergeCell ref="E49:E51"/>
    <mergeCell ref="F19:F21"/>
    <mergeCell ref="B22:B24"/>
    <mergeCell ref="D22:D24"/>
    <mergeCell ref="E22:E24"/>
    <mergeCell ref="F22:F24"/>
    <mergeCell ref="A40:A48"/>
    <mergeCell ref="B40:B42"/>
    <mergeCell ref="C40:C48"/>
    <mergeCell ref="D40:D42"/>
    <mergeCell ref="E40:E42"/>
    <mergeCell ref="A19:A39"/>
    <mergeCell ref="F40:F42"/>
    <mergeCell ref="B43:B45"/>
    <mergeCell ref="D43:D45"/>
    <mergeCell ref="E43:E45"/>
    <mergeCell ref="F43:F45"/>
    <mergeCell ref="B46:B48"/>
    <mergeCell ref="D46:D48"/>
    <mergeCell ref="E46:E48"/>
    <mergeCell ref="F46:F48"/>
    <mergeCell ref="D25:D27"/>
    <mergeCell ref="E25:E27"/>
    <mergeCell ref="F25:F27"/>
    <mergeCell ref="F31:F33"/>
    <mergeCell ref="F34:F36"/>
    <mergeCell ref="B25:B27"/>
    <mergeCell ref="D37:D39"/>
    <mergeCell ref="E37:E39"/>
    <mergeCell ref="F37:F39"/>
    <mergeCell ref="B28:B30"/>
    <mergeCell ref="D28:D30"/>
    <mergeCell ref="E28:E30"/>
    <mergeCell ref="F28:F30"/>
    <mergeCell ref="B37:B39"/>
    <mergeCell ref="A49:A60"/>
    <mergeCell ref="C49:C60"/>
    <mergeCell ref="A4:A18"/>
    <mergeCell ref="B4:B6"/>
    <mergeCell ref="C4:C18"/>
    <mergeCell ref="D4:D6"/>
    <mergeCell ref="E4:E6"/>
    <mergeCell ref="B13:B15"/>
    <mergeCell ref="D13:D15"/>
    <mergeCell ref="E13:E15"/>
    <mergeCell ref="E16:E18"/>
    <mergeCell ref="B19:B21"/>
    <mergeCell ref="C19:C39"/>
    <mergeCell ref="D19:D21"/>
    <mergeCell ref="B31:B33"/>
    <mergeCell ref="D31:D33"/>
    <mergeCell ref="E31:E33"/>
    <mergeCell ref="E19:E21"/>
    <mergeCell ref="B34:B36"/>
    <mergeCell ref="D34:D36"/>
    <mergeCell ref="E34:E36"/>
    <mergeCell ref="B58:B60"/>
    <mergeCell ref="D58:D60"/>
    <mergeCell ref="E58:E60"/>
    <mergeCell ref="F13:F15"/>
    <mergeCell ref="B16:B18"/>
    <mergeCell ref="D16:D18"/>
    <mergeCell ref="F4:F6"/>
    <mergeCell ref="B7:B9"/>
    <mergeCell ref="D7:D9"/>
    <mergeCell ref="E7:E9"/>
    <mergeCell ref="F7:F9"/>
    <mergeCell ref="B10:B12"/>
    <mergeCell ref="D10:D12"/>
    <mergeCell ref="E10:E12"/>
    <mergeCell ref="F10:F12"/>
    <mergeCell ref="F16:F18"/>
  </mergeCells>
  <pageMargins left="0.7" right="0.7" top="0.78740157499999996" bottom="0.78740157499999996" header="0.3" footer="0.3"/>
  <pageSetup paperSize="8" scale="51" orientation="portrait" r:id="rId1"/>
  <rowBreaks count="1" manualBreakCount="1">
    <brk id="6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25"/>
  <sheetViews>
    <sheetView zoomScaleNormal="100" zoomScaleSheetLayoutView="110" workbookViewId="0">
      <selection activeCell="C1" sqref="C1"/>
    </sheetView>
  </sheetViews>
  <sheetFormatPr baseColWidth="10" defaultColWidth="11" defaultRowHeight="14" x14ac:dyDescent="0.15"/>
  <cols>
    <col min="1" max="1" width="18.1640625" style="44" customWidth="1"/>
    <col min="2" max="2" width="38.33203125" style="121" customWidth="1"/>
    <col min="3" max="3" width="13.5" style="44" customWidth="1"/>
    <col min="4" max="4" width="7" style="44" bestFit="1" customWidth="1"/>
    <col min="5" max="5" width="13.5" style="44" customWidth="1"/>
    <col min="6" max="6" width="46.33203125" style="44" customWidth="1"/>
    <col min="7" max="7" width="13.1640625" style="44" customWidth="1"/>
    <col min="8" max="8" width="45.83203125" style="44" customWidth="1"/>
    <col min="9" max="9" width="13.6640625" style="44" customWidth="1"/>
    <col min="10" max="10" width="46.1640625" style="44" customWidth="1"/>
    <col min="11" max="16384" width="11" style="44"/>
  </cols>
  <sheetData>
    <row r="1" spans="1:11" ht="18" customHeight="1" x14ac:dyDescent="0.15">
      <c r="A1" s="125" t="s">
        <v>443</v>
      </c>
      <c r="B1" s="171"/>
      <c r="C1" s="127"/>
      <c r="D1" s="167"/>
      <c r="E1" s="152" t="s">
        <v>56</v>
      </c>
      <c r="F1" s="54" t="s">
        <v>444</v>
      </c>
      <c r="G1" s="152" t="s">
        <v>56</v>
      </c>
      <c r="H1" s="54" t="s">
        <v>445</v>
      </c>
      <c r="I1" s="152" t="s">
        <v>56</v>
      </c>
      <c r="J1" s="54" t="s">
        <v>446</v>
      </c>
      <c r="K1" s="172"/>
    </row>
    <row r="2" spans="1:11" ht="45.75" customHeight="1" x14ac:dyDescent="0.15">
      <c r="A2" s="129" t="s">
        <v>0</v>
      </c>
      <c r="B2" s="130">
        <v>44910</v>
      </c>
      <c r="C2" s="131"/>
      <c r="D2" s="168"/>
      <c r="E2" s="55" t="s">
        <v>57</v>
      </c>
      <c r="F2" s="54" t="s">
        <v>583</v>
      </c>
      <c r="G2" s="55" t="s">
        <v>57</v>
      </c>
      <c r="H2" s="54" t="s">
        <v>581</v>
      </c>
      <c r="I2" s="55" t="s">
        <v>57</v>
      </c>
      <c r="J2" s="54" t="s">
        <v>582</v>
      </c>
      <c r="K2" s="172"/>
    </row>
    <row r="3" spans="1:11" ht="33" customHeight="1" thickBot="1" x14ac:dyDescent="0.2">
      <c r="A3" s="51"/>
      <c r="B3" s="174"/>
      <c r="C3" s="163"/>
      <c r="D3" s="51"/>
      <c r="E3" s="137" t="s">
        <v>2</v>
      </c>
      <c r="F3" s="137" t="s">
        <v>1</v>
      </c>
      <c r="G3" s="137" t="s">
        <v>2</v>
      </c>
      <c r="H3" s="137" t="s">
        <v>1</v>
      </c>
      <c r="I3" s="137" t="s">
        <v>2</v>
      </c>
      <c r="J3" s="137" t="s">
        <v>1</v>
      </c>
      <c r="K3" s="172"/>
    </row>
    <row r="4" spans="1:11" ht="14.25" customHeight="1" x14ac:dyDescent="0.15">
      <c r="A4" s="206" t="s">
        <v>3</v>
      </c>
      <c r="B4" s="193" t="s">
        <v>4</v>
      </c>
      <c r="C4" s="208">
        <f>SUM(D4:D18)</f>
        <v>0.1</v>
      </c>
      <c r="D4" s="203">
        <v>0.02</v>
      </c>
      <c r="E4" s="211">
        <v>0</v>
      </c>
      <c r="F4" s="211" t="s">
        <v>98</v>
      </c>
      <c r="G4" s="211">
        <v>0</v>
      </c>
      <c r="H4" s="211" t="s">
        <v>98</v>
      </c>
      <c r="I4" s="211">
        <v>0</v>
      </c>
      <c r="J4" s="211" t="s">
        <v>98</v>
      </c>
      <c r="K4" s="172"/>
    </row>
    <row r="5" spans="1:11" x14ac:dyDescent="0.15">
      <c r="A5" s="206"/>
      <c r="B5" s="193"/>
      <c r="C5" s="208"/>
      <c r="D5" s="195"/>
      <c r="E5" s="211"/>
      <c r="F5" s="211"/>
      <c r="G5" s="211"/>
      <c r="H5" s="211"/>
      <c r="I5" s="211"/>
      <c r="J5" s="211"/>
      <c r="K5" s="172"/>
    </row>
    <row r="6" spans="1:11" x14ac:dyDescent="0.15">
      <c r="A6" s="206"/>
      <c r="B6" s="193"/>
      <c r="C6" s="208"/>
      <c r="D6" s="201"/>
      <c r="E6" s="211"/>
      <c r="F6" s="211"/>
      <c r="G6" s="211"/>
      <c r="H6" s="211"/>
      <c r="I6" s="211"/>
      <c r="J6" s="211"/>
      <c r="K6" s="172"/>
    </row>
    <row r="7" spans="1:11" ht="14.25" customHeight="1" x14ac:dyDescent="0.15">
      <c r="A7" s="206"/>
      <c r="B7" s="193" t="s">
        <v>5</v>
      </c>
      <c r="C7" s="208"/>
      <c r="D7" s="194">
        <v>0.02</v>
      </c>
      <c r="E7" s="211">
        <v>0</v>
      </c>
      <c r="F7" s="211" t="s">
        <v>98</v>
      </c>
      <c r="G7" s="211">
        <v>0</v>
      </c>
      <c r="H7" s="211" t="s">
        <v>98</v>
      </c>
      <c r="I7" s="211">
        <v>0</v>
      </c>
      <c r="J7" s="211" t="s">
        <v>98</v>
      </c>
      <c r="K7" s="172"/>
    </row>
    <row r="8" spans="1:11" x14ac:dyDescent="0.15">
      <c r="A8" s="206"/>
      <c r="B8" s="193"/>
      <c r="C8" s="208"/>
      <c r="D8" s="195"/>
      <c r="E8" s="211"/>
      <c r="F8" s="211"/>
      <c r="G8" s="211"/>
      <c r="H8" s="211"/>
      <c r="I8" s="211"/>
      <c r="J8" s="211"/>
      <c r="K8" s="172"/>
    </row>
    <row r="9" spans="1:11" x14ac:dyDescent="0.15">
      <c r="A9" s="206"/>
      <c r="B9" s="193"/>
      <c r="C9" s="208"/>
      <c r="D9" s="201"/>
      <c r="E9" s="211"/>
      <c r="F9" s="211"/>
      <c r="G9" s="211"/>
      <c r="H9" s="211"/>
      <c r="I9" s="211"/>
      <c r="J9" s="211"/>
      <c r="K9" s="172"/>
    </row>
    <row r="10" spans="1:11" ht="14.25" customHeight="1" x14ac:dyDescent="0.15">
      <c r="A10" s="206"/>
      <c r="B10" s="193" t="s">
        <v>6</v>
      </c>
      <c r="C10" s="208"/>
      <c r="D10" s="194">
        <v>0.02</v>
      </c>
      <c r="E10" s="211">
        <v>0</v>
      </c>
      <c r="F10" s="211" t="s">
        <v>98</v>
      </c>
      <c r="G10" s="211">
        <v>0</v>
      </c>
      <c r="H10" s="211" t="s">
        <v>98</v>
      </c>
      <c r="I10" s="211">
        <v>0</v>
      </c>
      <c r="J10" s="211" t="s">
        <v>98</v>
      </c>
      <c r="K10" s="172"/>
    </row>
    <row r="11" spans="1:11" x14ac:dyDescent="0.15">
      <c r="A11" s="206"/>
      <c r="B11" s="193"/>
      <c r="C11" s="208"/>
      <c r="D11" s="195"/>
      <c r="E11" s="211"/>
      <c r="F11" s="211"/>
      <c r="G11" s="211"/>
      <c r="H11" s="211"/>
      <c r="I11" s="211"/>
      <c r="J11" s="211"/>
      <c r="K11" s="172"/>
    </row>
    <row r="12" spans="1:11" x14ac:dyDescent="0.15">
      <c r="A12" s="206"/>
      <c r="B12" s="193"/>
      <c r="C12" s="208"/>
      <c r="D12" s="201"/>
      <c r="E12" s="211"/>
      <c r="F12" s="211"/>
      <c r="G12" s="211"/>
      <c r="H12" s="211"/>
      <c r="I12" s="211"/>
      <c r="J12" s="211"/>
      <c r="K12" s="172"/>
    </row>
    <row r="13" spans="1:11" ht="14.25" customHeight="1" x14ac:dyDescent="0.15">
      <c r="A13" s="206"/>
      <c r="B13" s="193" t="s">
        <v>7</v>
      </c>
      <c r="C13" s="208"/>
      <c r="D13" s="194">
        <v>0.02</v>
      </c>
      <c r="E13" s="211">
        <v>0</v>
      </c>
      <c r="F13" s="211" t="s">
        <v>98</v>
      </c>
      <c r="G13" s="211">
        <v>0</v>
      </c>
      <c r="H13" s="211" t="s">
        <v>98</v>
      </c>
      <c r="I13" s="211">
        <v>0</v>
      </c>
      <c r="J13" s="211" t="s">
        <v>98</v>
      </c>
      <c r="K13" s="172"/>
    </row>
    <row r="14" spans="1:11" x14ac:dyDescent="0.15">
      <c r="A14" s="206"/>
      <c r="B14" s="193"/>
      <c r="C14" s="208"/>
      <c r="D14" s="195"/>
      <c r="E14" s="211"/>
      <c r="F14" s="211"/>
      <c r="G14" s="211"/>
      <c r="H14" s="211"/>
      <c r="I14" s="211"/>
      <c r="J14" s="211"/>
      <c r="K14" s="172"/>
    </row>
    <row r="15" spans="1:11" x14ac:dyDescent="0.15">
      <c r="A15" s="206"/>
      <c r="B15" s="193"/>
      <c r="C15" s="208"/>
      <c r="D15" s="201"/>
      <c r="E15" s="211"/>
      <c r="F15" s="211"/>
      <c r="G15" s="211"/>
      <c r="H15" s="211"/>
      <c r="I15" s="211"/>
      <c r="J15" s="211"/>
      <c r="K15" s="172"/>
    </row>
    <row r="16" spans="1:11" ht="14.25" customHeight="1" x14ac:dyDescent="0.15">
      <c r="A16" s="206"/>
      <c r="B16" s="193" t="s">
        <v>8</v>
      </c>
      <c r="C16" s="208"/>
      <c r="D16" s="195">
        <v>0.02</v>
      </c>
      <c r="E16" s="211">
        <v>0</v>
      </c>
      <c r="F16" s="211" t="s">
        <v>98</v>
      </c>
      <c r="G16" s="211">
        <v>0</v>
      </c>
      <c r="H16" s="211" t="s">
        <v>98</v>
      </c>
      <c r="I16" s="211">
        <v>0</v>
      </c>
      <c r="J16" s="211" t="s">
        <v>98</v>
      </c>
      <c r="K16" s="172"/>
    </row>
    <row r="17" spans="1:11" x14ac:dyDescent="0.15">
      <c r="A17" s="206"/>
      <c r="B17" s="193"/>
      <c r="C17" s="208"/>
      <c r="D17" s="195"/>
      <c r="E17" s="211"/>
      <c r="F17" s="211"/>
      <c r="G17" s="211"/>
      <c r="H17" s="211"/>
      <c r="I17" s="211"/>
      <c r="J17" s="211"/>
      <c r="K17" s="172"/>
    </row>
    <row r="18" spans="1:11" ht="15" thickBot="1" x14ac:dyDescent="0.2">
      <c r="A18" s="206"/>
      <c r="B18" s="193"/>
      <c r="C18" s="208"/>
      <c r="D18" s="196"/>
      <c r="E18" s="211"/>
      <c r="F18" s="211"/>
      <c r="G18" s="211"/>
      <c r="H18" s="211"/>
      <c r="I18" s="211"/>
      <c r="J18" s="211"/>
      <c r="K18" s="172"/>
    </row>
    <row r="19" spans="1:11" ht="25" customHeight="1" x14ac:dyDescent="0.15">
      <c r="A19" s="197" t="s">
        <v>9</v>
      </c>
      <c r="B19" s="205" t="s">
        <v>10</v>
      </c>
      <c r="C19" s="198">
        <f>SUM(D19:D39)</f>
        <v>0.15001</v>
      </c>
      <c r="D19" s="203">
        <v>2.1430000000000001E-2</v>
      </c>
      <c r="E19" s="211">
        <v>100</v>
      </c>
      <c r="F19" s="211" t="s">
        <v>138</v>
      </c>
      <c r="G19" s="211">
        <v>50</v>
      </c>
      <c r="H19" s="211" t="s">
        <v>449</v>
      </c>
      <c r="I19" s="211">
        <v>100</v>
      </c>
      <c r="J19" s="211" t="s">
        <v>138</v>
      </c>
      <c r="K19" s="172"/>
    </row>
    <row r="20" spans="1:11" ht="25" customHeight="1" x14ac:dyDescent="0.15">
      <c r="A20" s="197"/>
      <c r="B20" s="205"/>
      <c r="C20" s="198"/>
      <c r="D20" s="195"/>
      <c r="E20" s="211"/>
      <c r="F20" s="211"/>
      <c r="G20" s="211"/>
      <c r="H20" s="211"/>
      <c r="I20" s="211"/>
      <c r="J20" s="211"/>
      <c r="K20" s="172"/>
    </row>
    <row r="21" spans="1:11" ht="25" customHeight="1" x14ac:dyDescent="0.15">
      <c r="A21" s="197"/>
      <c r="B21" s="205"/>
      <c r="C21" s="198"/>
      <c r="D21" s="201"/>
      <c r="E21" s="211"/>
      <c r="F21" s="211"/>
      <c r="G21" s="211"/>
      <c r="H21" s="211"/>
      <c r="I21" s="211"/>
      <c r="J21" s="211"/>
      <c r="K21" s="172"/>
    </row>
    <row r="22" spans="1:11" ht="14.25" customHeight="1" x14ac:dyDescent="0.15">
      <c r="A22" s="197"/>
      <c r="B22" s="205" t="s">
        <v>11</v>
      </c>
      <c r="C22" s="198"/>
      <c r="D22" s="194">
        <v>2.1430000000000001E-2</v>
      </c>
      <c r="E22" s="211" t="s">
        <v>58</v>
      </c>
      <c r="F22" s="211" t="s">
        <v>169</v>
      </c>
      <c r="G22" s="211" t="s">
        <v>58</v>
      </c>
      <c r="H22" s="211" t="s">
        <v>169</v>
      </c>
      <c r="I22" s="211" t="s">
        <v>58</v>
      </c>
      <c r="J22" s="211" t="s">
        <v>169</v>
      </c>
      <c r="K22" s="172"/>
    </row>
    <row r="23" spans="1:11" x14ac:dyDescent="0.15">
      <c r="A23" s="197"/>
      <c r="B23" s="205"/>
      <c r="C23" s="198"/>
      <c r="D23" s="195"/>
      <c r="E23" s="211"/>
      <c r="F23" s="211"/>
      <c r="G23" s="211"/>
      <c r="H23" s="211"/>
      <c r="I23" s="211"/>
      <c r="J23" s="211"/>
      <c r="K23" s="172"/>
    </row>
    <row r="24" spans="1:11" x14ac:dyDescent="0.15">
      <c r="A24" s="197"/>
      <c r="B24" s="205"/>
      <c r="C24" s="198"/>
      <c r="D24" s="201"/>
      <c r="E24" s="211"/>
      <c r="F24" s="211"/>
      <c r="G24" s="211"/>
      <c r="H24" s="211"/>
      <c r="I24" s="211"/>
      <c r="J24" s="211"/>
      <c r="K24" s="172"/>
    </row>
    <row r="25" spans="1:11" ht="14.25" customHeight="1" x14ac:dyDescent="0.15">
      <c r="A25" s="197"/>
      <c r="B25" s="204" t="s">
        <v>12</v>
      </c>
      <c r="C25" s="198"/>
      <c r="D25" s="194">
        <v>2.1430000000000001E-2</v>
      </c>
      <c r="E25" s="211">
        <v>100</v>
      </c>
      <c r="F25" s="211" t="s">
        <v>214</v>
      </c>
      <c r="G25" s="211">
        <v>50</v>
      </c>
      <c r="H25" s="211" t="s">
        <v>215</v>
      </c>
      <c r="I25" s="211">
        <v>50</v>
      </c>
      <c r="J25" s="211" t="s">
        <v>215</v>
      </c>
      <c r="K25" s="172"/>
    </row>
    <row r="26" spans="1:11" x14ac:dyDescent="0.15">
      <c r="A26" s="197"/>
      <c r="B26" s="204"/>
      <c r="C26" s="198"/>
      <c r="D26" s="195"/>
      <c r="E26" s="211"/>
      <c r="F26" s="211"/>
      <c r="G26" s="211"/>
      <c r="H26" s="211"/>
      <c r="I26" s="211"/>
      <c r="J26" s="211"/>
      <c r="K26" s="172"/>
    </row>
    <row r="27" spans="1:11" x14ac:dyDescent="0.15">
      <c r="A27" s="197"/>
      <c r="B27" s="204"/>
      <c r="C27" s="198"/>
      <c r="D27" s="201"/>
      <c r="E27" s="211"/>
      <c r="F27" s="211"/>
      <c r="G27" s="211"/>
      <c r="H27" s="211"/>
      <c r="I27" s="211"/>
      <c r="J27" s="211"/>
      <c r="K27" s="172"/>
    </row>
    <row r="28" spans="1:11" ht="14.25" customHeight="1" x14ac:dyDescent="0.15">
      <c r="A28" s="197"/>
      <c r="B28" s="204" t="s">
        <v>13</v>
      </c>
      <c r="C28" s="198"/>
      <c r="D28" s="194">
        <v>2.1430000000000001E-2</v>
      </c>
      <c r="E28" s="211">
        <v>0</v>
      </c>
      <c r="F28" s="211" t="s">
        <v>64</v>
      </c>
      <c r="G28" s="211">
        <v>0</v>
      </c>
      <c r="H28" s="211" t="s">
        <v>64</v>
      </c>
      <c r="I28" s="211">
        <v>0</v>
      </c>
      <c r="J28" s="211" t="s">
        <v>64</v>
      </c>
      <c r="K28" s="172"/>
    </row>
    <row r="29" spans="1:11" x14ac:dyDescent="0.15">
      <c r="A29" s="197"/>
      <c r="B29" s="204"/>
      <c r="C29" s="198"/>
      <c r="D29" s="195"/>
      <c r="E29" s="211"/>
      <c r="F29" s="211"/>
      <c r="G29" s="211"/>
      <c r="H29" s="211"/>
      <c r="I29" s="211"/>
      <c r="J29" s="211"/>
      <c r="K29" s="172"/>
    </row>
    <row r="30" spans="1:11" ht="32.25" customHeight="1" x14ac:dyDescent="0.15">
      <c r="A30" s="197"/>
      <c r="B30" s="204"/>
      <c r="C30" s="198"/>
      <c r="D30" s="201"/>
      <c r="E30" s="211"/>
      <c r="F30" s="211"/>
      <c r="G30" s="211"/>
      <c r="H30" s="211"/>
      <c r="I30" s="211"/>
      <c r="J30" s="211"/>
      <c r="K30" s="172"/>
    </row>
    <row r="31" spans="1:11" ht="14.25" customHeight="1" x14ac:dyDescent="0.15">
      <c r="A31" s="197"/>
      <c r="B31" s="204" t="s">
        <v>14</v>
      </c>
      <c r="C31" s="198"/>
      <c r="D31" s="194">
        <v>2.1430000000000001E-2</v>
      </c>
      <c r="E31" s="211">
        <v>100</v>
      </c>
      <c r="F31" s="211" t="s">
        <v>15</v>
      </c>
      <c r="G31" s="211">
        <v>50</v>
      </c>
      <c r="H31" s="211" t="s">
        <v>15</v>
      </c>
      <c r="I31" s="211">
        <v>100</v>
      </c>
      <c r="J31" s="211" t="s">
        <v>15</v>
      </c>
      <c r="K31" s="172"/>
    </row>
    <row r="32" spans="1:11" x14ac:dyDescent="0.15">
      <c r="A32" s="197"/>
      <c r="B32" s="204"/>
      <c r="C32" s="198"/>
      <c r="D32" s="195"/>
      <c r="E32" s="211"/>
      <c r="F32" s="211"/>
      <c r="G32" s="211"/>
      <c r="H32" s="211"/>
      <c r="I32" s="211"/>
      <c r="J32" s="211"/>
      <c r="K32" s="172"/>
    </row>
    <row r="33" spans="1:11" x14ac:dyDescent="0.15">
      <c r="A33" s="197"/>
      <c r="B33" s="204"/>
      <c r="C33" s="198"/>
      <c r="D33" s="201"/>
      <c r="E33" s="211"/>
      <c r="F33" s="211"/>
      <c r="G33" s="211"/>
      <c r="H33" s="211"/>
      <c r="I33" s="211"/>
      <c r="J33" s="211"/>
      <c r="K33" s="172"/>
    </row>
    <row r="34" spans="1:11" ht="14.25" customHeight="1" x14ac:dyDescent="0.15">
      <c r="A34" s="197"/>
      <c r="B34" s="204" t="s">
        <v>16</v>
      </c>
      <c r="C34" s="198"/>
      <c r="D34" s="195">
        <v>2.1430000000000001E-2</v>
      </c>
      <c r="E34" s="211">
        <v>100</v>
      </c>
      <c r="F34" s="211" t="s">
        <v>216</v>
      </c>
      <c r="G34" s="211">
        <v>50</v>
      </c>
      <c r="H34" s="211" t="s">
        <v>217</v>
      </c>
      <c r="I34" s="211">
        <v>50</v>
      </c>
      <c r="J34" s="211" t="s">
        <v>217</v>
      </c>
      <c r="K34" s="172"/>
    </row>
    <row r="35" spans="1:11" x14ac:dyDescent="0.15">
      <c r="A35" s="197"/>
      <c r="B35" s="204"/>
      <c r="C35" s="198"/>
      <c r="D35" s="195"/>
      <c r="E35" s="211"/>
      <c r="F35" s="211"/>
      <c r="G35" s="211"/>
      <c r="H35" s="211"/>
      <c r="I35" s="211"/>
      <c r="J35" s="211"/>
      <c r="K35" s="172"/>
    </row>
    <row r="36" spans="1:11" x14ac:dyDescent="0.15">
      <c r="A36" s="197"/>
      <c r="B36" s="204"/>
      <c r="C36" s="198"/>
      <c r="D36" s="201"/>
      <c r="E36" s="211"/>
      <c r="F36" s="211"/>
      <c r="G36" s="211"/>
      <c r="H36" s="211"/>
      <c r="I36" s="211"/>
      <c r="J36" s="211"/>
      <c r="K36" s="172"/>
    </row>
    <row r="37" spans="1:11" ht="14.25" customHeight="1" x14ac:dyDescent="0.15">
      <c r="A37" s="197"/>
      <c r="B37" s="204" t="s">
        <v>17</v>
      </c>
      <c r="C37" s="198"/>
      <c r="D37" s="194">
        <v>2.1430000000000001E-2</v>
      </c>
      <c r="E37" s="211">
        <v>100</v>
      </c>
      <c r="F37" s="211" t="s">
        <v>194</v>
      </c>
      <c r="G37" s="211">
        <v>75</v>
      </c>
      <c r="H37" s="211" t="s">
        <v>218</v>
      </c>
      <c r="I37" s="211">
        <v>75</v>
      </c>
      <c r="J37" s="211" t="s">
        <v>218</v>
      </c>
      <c r="K37" s="172"/>
    </row>
    <row r="38" spans="1:11" x14ac:dyDescent="0.15">
      <c r="A38" s="197"/>
      <c r="B38" s="204"/>
      <c r="C38" s="198"/>
      <c r="D38" s="195"/>
      <c r="E38" s="211"/>
      <c r="F38" s="211"/>
      <c r="G38" s="211"/>
      <c r="H38" s="211"/>
      <c r="I38" s="211"/>
      <c r="J38" s="211"/>
      <c r="K38" s="172"/>
    </row>
    <row r="39" spans="1:11" ht="15" thickBot="1" x14ac:dyDescent="0.2">
      <c r="A39" s="197"/>
      <c r="B39" s="204"/>
      <c r="C39" s="198"/>
      <c r="D39" s="196"/>
      <c r="E39" s="211"/>
      <c r="F39" s="211"/>
      <c r="G39" s="211"/>
      <c r="H39" s="211"/>
      <c r="I39" s="211"/>
      <c r="J39" s="211"/>
      <c r="K39" s="172"/>
    </row>
    <row r="40" spans="1:11" ht="14.25" customHeight="1" x14ac:dyDescent="0.15">
      <c r="A40" s="197" t="s">
        <v>18</v>
      </c>
      <c r="B40" s="204" t="s">
        <v>19</v>
      </c>
      <c r="C40" s="198">
        <f>SUM(D40:D48)</f>
        <v>9.9989999999999996E-2</v>
      </c>
      <c r="D40" s="203">
        <v>3.3329999999999999E-2</v>
      </c>
      <c r="E40" s="211">
        <v>100</v>
      </c>
      <c r="F40" s="211" t="s">
        <v>456</v>
      </c>
      <c r="G40" s="211">
        <v>50</v>
      </c>
      <c r="H40" s="211" t="s">
        <v>457</v>
      </c>
      <c r="I40" s="211">
        <v>50</v>
      </c>
      <c r="J40" s="211" t="s">
        <v>458</v>
      </c>
      <c r="K40" s="172"/>
    </row>
    <row r="41" spans="1:11" x14ac:dyDescent="0.15">
      <c r="A41" s="197"/>
      <c r="B41" s="204"/>
      <c r="C41" s="198"/>
      <c r="D41" s="195"/>
      <c r="E41" s="211"/>
      <c r="F41" s="211"/>
      <c r="G41" s="211"/>
      <c r="H41" s="211"/>
      <c r="I41" s="211"/>
      <c r="J41" s="211"/>
      <c r="K41" s="172"/>
    </row>
    <row r="42" spans="1:11" x14ac:dyDescent="0.15">
      <c r="A42" s="197"/>
      <c r="B42" s="204"/>
      <c r="C42" s="198"/>
      <c r="D42" s="201"/>
      <c r="E42" s="211"/>
      <c r="F42" s="211"/>
      <c r="G42" s="211"/>
      <c r="H42" s="211"/>
      <c r="I42" s="211"/>
      <c r="J42" s="211"/>
      <c r="K42" s="172"/>
    </row>
    <row r="43" spans="1:11" ht="14.25" customHeight="1" x14ac:dyDescent="0.15">
      <c r="A43" s="197"/>
      <c r="B43" s="204" t="s">
        <v>20</v>
      </c>
      <c r="C43" s="198"/>
      <c r="D43" s="194">
        <v>3.3329999999999999E-2</v>
      </c>
      <c r="E43" s="211">
        <v>100</v>
      </c>
      <c r="F43" s="211" t="s">
        <v>219</v>
      </c>
      <c r="G43" s="211">
        <v>50</v>
      </c>
      <c r="H43" s="211" t="s">
        <v>220</v>
      </c>
      <c r="I43" s="211">
        <v>50</v>
      </c>
      <c r="J43" s="211" t="s">
        <v>220</v>
      </c>
      <c r="K43" s="172"/>
    </row>
    <row r="44" spans="1:11" x14ac:dyDescent="0.15">
      <c r="A44" s="197"/>
      <c r="B44" s="204"/>
      <c r="C44" s="198"/>
      <c r="D44" s="195"/>
      <c r="E44" s="211"/>
      <c r="F44" s="211"/>
      <c r="G44" s="211"/>
      <c r="H44" s="211"/>
      <c r="I44" s="211"/>
      <c r="J44" s="211"/>
      <c r="K44" s="172"/>
    </row>
    <row r="45" spans="1:11" x14ac:dyDescent="0.15">
      <c r="A45" s="197"/>
      <c r="B45" s="204"/>
      <c r="C45" s="198"/>
      <c r="D45" s="201"/>
      <c r="E45" s="211"/>
      <c r="F45" s="211"/>
      <c r="G45" s="211"/>
      <c r="H45" s="211"/>
      <c r="I45" s="211"/>
      <c r="J45" s="211"/>
      <c r="K45" s="172"/>
    </row>
    <row r="46" spans="1:11" ht="14.25" customHeight="1" x14ac:dyDescent="0.15">
      <c r="A46" s="197"/>
      <c r="B46" s="193" t="s">
        <v>21</v>
      </c>
      <c r="C46" s="198"/>
      <c r="D46" s="194">
        <v>3.3329999999999999E-2</v>
      </c>
      <c r="E46" s="211">
        <v>50</v>
      </c>
      <c r="F46" s="211" t="s">
        <v>148</v>
      </c>
      <c r="G46" s="211">
        <v>50</v>
      </c>
      <c r="H46" s="211" t="s">
        <v>221</v>
      </c>
      <c r="I46" s="211">
        <v>50</v>
      </c>
      <c r="J46" s="211" t="s">
        <v>222</v>
      </c>
      <c r="K46" s="172"/>
    </row>
    <row r="47" spans="1:11" x14ac:dyDescent="0.15">
      <c r="A47" s="197"/>
      <c r="B47" s="193"/>
      <c r="C47" s="198"/>
      <c r="D47" s="195"/>
      <c r="E47" s="211"/>
      <c r="F47" s="211"/>
      <c r="G47" s="211"/>
      <c r="H47" s="211"/>
      <c r="I47" s="211"/>
      <c r="J47" s="211"/>
      <c r="K47" s="172"/>
    </row>
    <row r="48" spans="1:11" ht="15" thickBot="1" x14ac:dyDescent="0.2">
      <c r="A48" s="197"/>
      <c r="B48" s="193"/>
      <c r="C48" s="198"/>
      <c r="D48" s="196"/>
      <c r="E48" s="211"/>
      <c r="F48" s="211"/>
      <c r="G48" s="211"/>
      <c r="H48" s="211"/>
      <c r="I48" s="211"/>
      <c r="J48" s="211"/>
      <c r="K48" s="172"/>
    </row>
    <row r="49" spans="1:11" ht="14.25" customHeight="1" x14ac:dyDescent="0.15">
      <c r="A49" s="197" t="s">
        <v>421</v>
      </c>
      <c r="B49" s="193" t="s">
        <v>23</v>
      </c>
      <c r="C49" s="198">
        <f>SUM(D49:D60)</f>
        <v>0.1</v>
      </c>
      <c r="D49" s="203">
        <v>2.5000000000000001E-2</v>
      </c>
      <c r="E49" s="211">
        <v>50</v>
      </c>
      <c r="F49" s="211" t="s">
        <v>223</v>
      </c>
      <c r="G49" s="211">
        <v>50</v>
      </c>
      <c r="H49" s="211" t="s">
        <v>223</v>
      </c>
      <c r="I49" s="211">
        <v>50</v>
      </c>
      <c r="J49" s="211" t="s">
        <v>223</v>
      </c>
      <c r="K49" s="172"/>
    </row>
    <row r="50" spans="1:11" x14ac:dyDescent="0.15">
      <c r="A50" s="197"/>
      <c r="B50" s="193"/>
      <c r="C50" s="198"/>
      <c r="D50" s="195"/>
      <c r="E50" s="211"/>
      <c r="F50" s="211"/>
      <c r="G50" s="211"/>
      <c r="H50" s="211"/>
      <c r="I50" s="211"/>
      <c r="J50" s="211"/>
      <c r="K50" s="172"/>
    </row>
    <row r="51" spans="1:11" x14ac:dyDescent="0.15">
      <c r="A51" s="197"/>
      <c r="B51" s="193"/>
      <c r="C51" s="198"/>
      <c r="D51" s="201"/>
      <c r="E51" s="211"/>
      <c r="F51" s="211"/>
      <c r="G51" s="211"/>
      <c r="H51" s="211"/>
      <c r="I51" s="211"/>
      <c r="J51" s="211"/>
      <c r="K51" s="172"/>
    </row>
    <row r="52" spans="1:11" ht="14.25" customHeight="1" x14ac:dyDescent="0.15">
      <c r="A52" s="197"/>
      <c r="B52" s="193" t="s">
        <v>24</v>
      </c>
      <c r="C52" s="198"/>
      <c r="D52" s="194">
        <v>2.5000000000000001E-2</v>
      </c>
      <c r="E52" s="211">
        <v>50</v>
      </c>
      <c r="F52" s="211" t="s">
        <v>224</v>
      </c>
      <c r="G52" s="211">
        <v>50</v>
      </c>
      <c r="H52" s="211" t="s">
        <v>224</v>
      </c>
      <c r="I52" s="211">
        <v>50</v>
      </c>
      <c r="J52" s="211" t="s">
        <v>224</v>
      </c>
      <c r="K52" s="172"/>
    </row>
    <row r="53" spans="1:11" x14ac:dyDescent="0.15">
      <c r="A53" s="197"/>
      <c r="B53" s="193"/>
      <c r="C53" s="198"/>
      <c r="D53" s="195"/>
      <c r="E53" s="211"/>
      <c r="F53" s="211"/>
      <c r="G53" s="211"/>
      <c r="H53" s="211"/>
      <c r="I53" s="211"/>
      <c r="J53" s="211"/>
      <c r="K53" s="172"/>
    </row>
    <row r="54" spans="1:11" ht="24.75" customHeight="1" x14ac:dyDescent="0.15">
      <c r="A54" s="197"/>
      <c r="B54" s="193"/>
      <c r="C54" s="198"/>
      <c r="D54" s="201"/>
      <c r="E54" s="211"/>
      <c r="F54" s="211"/>
      <c r="G54" s="211"/>
      <c r="H54" s="211"/>
      <c r="I54" s="211"/>
      <c r="J54" s="211"/>
      <c r="K54" s="172"/>
    </row>
    <row r="55" spans="1:11" ht="14.25" customHeight="1" x14ac:dyDescent="0.15">
      <c r="A55" s="197"/>
      <c r="B55" s="193" t="s">
        <v>25</v>
      </c>
      <c r="C55" s="198"/>
      <c r="D55" s="194">
        <v>2.5000000000000001E-2</v>
      </c>
      <c r="E55" s="211">
        <v>0</v>
      </c>
      <c r="F55" s="211" t="s">
        <v>64</v>
      </c>
      <c r="G55" s="211">
        <v>0</v>
      </c>
      <c r="H55" s="211" t="s">
        <v>64</v>
      </c>
      <c r="I55" s="211">
        <v>0</v>
      </c>
      <c r="J55" s="211" t="s">
        <v>64</v>
      </c>
      <c r="K55" s="172"/>
    </row>
    <row r="56" spans="1:11" x14ac:dyDescent="0.15">
      <c r="A56" s="197"/>
      <c r="B56" s="193"/>
      <c r="C56" s="198"/>
      <c r="D56" s="195"/>
      <c r="E56" s="211"/>
      <c r="F56" s="211"/>
      <c r="G56" s="211"/>
      <c r="H56" s="211"/>
      <c r="I56" s="211"/>
      <c r="J56" s="211"/>
      <c r="K56" s="172"/>
    </row>
    <row r="57" spans="1:11" x14ac:dyDescent="0.15">
      <c r="A57" s="197"/>
      <c r="B57" s="193"/>
      <c r="C57" s="198"/>
      <c r="D57" s="201"/>
      <c r="E57" s="211"/>
      <c r="F57" s="211"/>
      <c r="G57" s="211"/>
      <c r="H57" s="211"/>
      <c r="I57" s="211"/>
      <c r="J57" s="211"/>
      <c r="K57" s="172"/>
    </row>
    <row r="58" spans="1:11" ht="14.25" customHeight="1" x14ac:dyDescent="0.15">
      <c r="A58" s="197"/>
      <c r="B58" s="193" t="s">
        <v>26</v>
      </c>
      <c r="C58" s="198"/>
      <c r="D58" s="194">
        <v>2.5000000000000001E-2</v>
      </c>
      <c r="E58" s="211">
        <v>100</v>
      </c>
      <c r="F58" s="211" t="s">
        <v>225</v>
      </c>
      <c r="G58" s="211">
        <v>100</v>
      </c>
      <c r="H58" s="211" t="s">
        <v>225</v>
      </c>
      <c r="I58" s="211">
        <v>50</v>
      </c>
      <c r="J58" s="211" t="s">
        <v>226</v>
      </c>
      <c r="K58" s="172"/>
    </row>
    <row r="59" spans="1:11" x14ac:dyDescent="0.15">
      <c r="A59" s="197"/>
      <c r="B59" s="193"/>
      <c r="C59" s="198"/>
      <c r="D59" s="195"/>
      <c r="E59" s="211"/>
      <c r="F59" s="211"/>
      <c r="G59" s="211"/>
      <c r="H59" s="211"/>
      <c r="I59" s="211"/>
      <c r="J59" s="211"/>
      <c r="K59" s="172"/>
    </row>
    <row r="60" spans="1:11" ht="28.5" customHeight="1" thickBot="1" x14ac:dyDescent="0.2">
      <c r="A60" s="197"/>
      <c r="B60" s="193"/>
      <c r="C60" s="198"/>
      <c r="D60" s="196"/>
      <c r="E60" s="211"/>
      <c r="F60" s="211"/>
      <c r="G60" s="211"/>
      <c r="H60" s="211"/>
      <c r="I60" s="211"/>
      <c r="J60" s="211"/>
      <c r="K60" s="172"/>
    </row>
    <row r="61" spans="1:11" ht="14.25" customHeight="1" x14ac:dyDescent="0.15">
      <c r="A61" s="197" t="s">
        <v>370</v>
      </c>
      <c r="B61" s="193" t="s">
        <v>29</v>
      </c>
      <c r="C61" s="198">
        <f>SUM(D61:D72)</f>
        <v>0.05</v>
      </c>
      <c r="D61" s="203">
        <v>1.2500000000000001E-2</v>
      </c>
      <c r="E61" s="211">
        <v>100</v>
      </c>
      <c r="F61" s="211" t="s">
        <v>227</v>
      </c>
      <c r="G61" s="211">
        <v>100</v>
      </c>
      <c r="H61" s="211" t="s">
        <v>228</v>
      </c>
      <c r="I61" s="211">
        <v>100</v>
      </c>
      <c r="J61" s="211" t="s">
        <v>453</v>
      </c>
      <c r="K61" s="172"/>
    </row>
    <row r="62" spans="1:11" x14ac:dyDescent="0.15">
      <c r="A62" s="197"/>
      <c r="B62" s="193"/>
      <c r="C62" s="198"/>
      <c r="D62" s="195"/>
      <c r="E62" s="211"/>
      <c r="F62" s="211"/>
      <c r="G62" s="211"/>
      <c r="H62" s="211"/>
      <c r="I62" s="211"/>
      <c r="J62" s="211"/>
      <c r="K62" s="172"/>
    </row>
    <row r="63" spans="1:11" x14ac:dyDescent="0.15">
      <c r="A63" s="197"/>
      <c r="B63" s="193"/>
      <c r="C63" s="198"/>
      <c r="D63" s="201"/>
      <c r="E63" s="211"/>
      <c r="F63" s="211"/>
      <c r="G63" s="211"/>
      <c r="H63" s="211"/>
      <c r="I63" s="211"/>
      <c r="J63" s="211"/>
      <c r="K63" s="172"/>
    </row>
    <row r="64" spans="1:11" ht="14.25" customHeight="1" x14ac:dyDescent="0.15">
      <c r="A64" s="197"/>
      <c r="B64" s="193" t="s">
        <v>30</v>
      </c>
      <c r="C64" s="198"/>
      <c r="D64" s="194">
        <v>1.2500000000000001E-2</v>
      </c>
      <c r="E64" s="211">
        <v>100</v>
      </c>
      <c r="F64" s="211" t="s">
        <v>229</v>
      </c>
      <c r="G64" s="211">
        <v>100</v>
      </c>
      <c r="H64" s="211" t="s">
        <v>454</v>
      </c>
      <c r="I64" s="211">
        <v>100</v>
      </c>
      <c r="J64" s="211" t="s">
        <v>455</v>
      </c>
      <c r="K64" s="172"/>
    </row>
    <row r="65" spans="1:11" x14ac:dyDescent="0.15">
      <c r="A65" s="197"/>
      <c r="B65" s="193"/>
      <c r="C65" s="198"/>
      <c r="D65" s="195"/>
      <c r="E65" s="211"/>
      <c r="F65" s="211"/>
      <c r="G65" s="211"/>
      <c r="H65" s="211"/>
      <c r="I65" s="211"/>
      <c r="J65" s="211"/>
      <c r="K65" s="172"/>
    </row>
    <row r="66" spans="1:11" x14ac:dyDescent="0.15">
      <c r="A66" s="197"/>
      <c r="B66" s="193"/>
      <c r="C66" s="198"/>
      <c r="D66" s="201"/>
      <c r="E66" s="211"/>
      <c r="F66" s="211"/>
      <c r="G66" s="211"/>
      <c r="H66" s="211"/>
      <c r="I66" s="211"/>
      <c r="J66" s="211"/>
      <c r="K66" s="172"/>
    </row>
    <row r="67" spans="1:11" ht="21.5" customHeight="1" x14ac:dyDescent="0.15">
      <c r="A67" s="197"/>
      <c r="B67" s="193" t="s">
        <v>31</v>
      </c>
      <c r="C67" s="198"/>
      <c r="D67" s="194">
        <v>1.2500000000000001E-2</v>
      </c>
      <c r="E67" s="211">
        <v>100</v>
      </c>
      <c r="F67" s="211" t="s">
        <v>230</v>
      </c>
      <c r="G67" s="211">
        <v>50</v>
      </c>
      <c r="H67" s="211" t="s">
        <v>231</v>
      </c>
      <c r="I67" s="211">
        <v>0</v>
      </c>
      <c r="J67" s="211" t="s">
        <v>232</v>
      </c>
      <c r="K67" s="172"/>
    </row>
    <row r="68" spans="1:11" ht="21.5" customHeight="1" x14ac:dyDescent="0.15">
      <c r="A68" s="197"/>
      <c r="B68" s="193"/>
      <c r="C68" s="198"/>
      <c r="D68" s="195"/>
      <c r="E68" s="211"/>
      <c r="F68" s="211"/>
      <c r="G68" s="211"/>
      <c r="H68" s="211"/>
      <c r="I68" s="211"/>
      <c r="J68" s="211"/>
      <c r="K68" s="172"/>
    </row>
    <row r="69" spans="1:11" ht="21.5" customHeight="1" x14ac:dyDescent="0.15">
      <c r="A69" s="197"/>
      <c r="B69" s="193"/>
      <c r="C69" s="198"/>
      <c r="D69" s="201"/>
      <c r="E69" s="211"/>
      <c r="F69" s="211"/>
      <c r="G69" s="211"/>
      <c r="H69" s="211"/>
      <c r="I69" s="211"/>
      <c r="J69" s="211"/>
      <c r="K69" s="172"/>
    </row>
    <row r="70" spans="1:11" ht="23" customHeight="1" x14ac:dyDescent="0.15">
      <c r="A70" s="197"/>
      <c r="B70" s="193" t="s">
        <v>32</v>
      </c>
      <c r="C70" s="198"/>
      <c r="D70" s="194">
        <v>1.2500000000000001E-2</v>
      </c>
      <c r="E70" s="211">
        <v>100</v>
      </c>
      <c r="F70" s="211" t="s">
        <v>439</v>
      </c>
      <c r="G70" s="211">
        <v>50</v>
      </c>
      <c r="H70" s="211" t="s">
        <v>451</v>
      </c>
      <c r="I70" s="211">
        <v>100</v>
      </c>
      <c r="J70" s="211" t="s">
        <v>452</v>
      </c>
      <c r="K70" s="172"/>
    </row>
    <row r="71" spans="1:11" ht="23" customHeight="1" x14ac:dyDescent="0.15">
      <c r="A71" s="197"/>
      <c r="B71" s="193"/>
      <c r="C71" s="198"/>
      <c r="D71" s="195"/>
      <c r="E71" s="211"/>
      <c r="F71" s="211"/>
      <c r="G71" s="211"/>
      <c r="H71" s="211"/>
      <c r="I71" s="211"/>
      <c r="J71" s="211"/>
      <c r="K71" s="172"/>
    </row>
    <row r="72" spans="1:11" ht="23" customHeight="1" thickBot="1" x14ac:dyDescent="0.2">
      <c r="A72" s="197"/>
      <c r="B72" s="193"/>
      <c r="C72" s="198"/>
      <c r="D72" s="196"/>
      <c r="E72" s="211"/>
      <c r="F72" s="211"/>
      <c r="G72" s="211"/>
      <c r="H72" s="211"/>
      <c r="I72" s="211"/>
      <c r="J72" s="211"/>
      <c r="K72" s="172"/>
    </row>
    <row r="73" spans="1:11" ht="14.25" customHeight="1" x14ac:dyDescent="0.15">
      <c r="A73" s="197" t="s">
        <v>33</v>
      </c>
      <c r="B73" s="193" t="s">
        <v>34</v>
      </c>
      <c r="C73" s="202">
        <f>SUM(D73:D78)</f>
        <v>0.1</v>
      </c>
      <c r="D73" s="203">
        <v>0.05</v>
      </c>
      <c r="E73" s="211">
        <v>100</v>
      </c>
      <c r="F73" s="211" t="s">
        <v>233</v>
      </c>
      <c r="G73" s="211">
        <v>50</v>
      </c>
      <c r="H73" s="211" t="s">
        <v>536</v>
      </c>
      <c r="I73" s="211">
        <v>50</v>
      </c>
      <c r="J73" s="211" t="s">
        <v>536</v>
      </c>
      <c r="K73" s="172"/>
    </row>
    <row r="74" spans="1:11" x14ac:dyDescent="0.15">
      <c r="A74" s="197"/>
      <c r="B74" s="193"/>
      <c r="C74" s="202"/>
      <c r="D74" s="195"/>
      <c r="E74" s="211"/>
      <c r="F74" s="211"/>
      <c r="G74" s="211"/>
      <c r="H74" s="211"/>
      <c r="I74" s="211"/>
      <c r="J74" s="211"/>
      <c r="K74" s="172"/>
    </row>
    <row r="75" spans="1:11" x14ac:dyDescent="0.15">
      <c r="A75" s="197"/>
      <c r="B75" s="193"/>
      <c r="C75" s="202"/>
      <c r="D75" s="201"/>
      <c r="E75" s="211"/>
      <c r="F75" s="211"/>
      <c r="G75" s="211"/>
      <c r="H75" s="211"/>
      <c r="I75" s="211"/>
      <c r="J75" s="211"/>
      <c r="K75" s="172"/>
    </row>
    <row r="76" spans="1:11" ht="14.25" customHeight="1" x14ac:dyDescent="0.15">
      <c r="A76" s="197"/>
      <c r="B76" s="193" t="s">
        <v>35</v>
      </c>
      <c r="C76" s="202"/>
      <c r="D76" s="194">
        <v>0.05</v>
      </c>
      <c r="E76" s="211">
        <v>100</v>
      </c>
      <c r="F76" s="211" t="s">
        <v>36</v>
      </c>
      <c r="G76" s="211">
        <v>50</v>
      </c>
      <c r="H76" s="211" t="s">
        <v>234</v>
      </c>
      <c r="I76" s="211">
        <v>50</v>
      </c>
      <c r="J76" s="211" t="s">
        <v>235</v>
      </c>
      <c r="K76" s="172"/>
    </row>
    <row r="77" spans="1:11" x14ac:dyDescent="0.15">
      <c r="A77" s="197"/>
      <c r="B77" s="193"/>
      <c r="C77" s="202"/>
      <c r="D77" s="195"/>
      <c r="E77" s="211"/>
      <c r="F77" s="211"/>
      <c r="G77" s="211"/>
      <c r="H77" s="211"/>
      <c r="I77" s="211"/>
      <c r="J77" s="211"/>
      <c r="K77" s="172"/>
    </row>
    <row r="78" spans="1:11" ht="15" thickBot="1" x14ac:dyDescent="0.2">
      <c r="A78" s="197"/>
      <c r="B78" s="193"/>
      <c r="C78" s="202"/>
      <c r="D78" s="196"/>
      <c r="E78" s="211"/>
      <c r="F78" s="211"/>
      <c r="G78" s="211"/>
      <c r="H78" s="211"/>
      <c r="I78" s="211"/>
      <c r="J78" s="211"/>
      <c r="K78" s="172"/>
    </row>
    <row r="79" spans="1:11" ht="31" customHeight="1" x14ac:dyDescent="0.15">
      <c r="A79" s="197" t="s">
        <v>37</v>
      </c>
      <c r="B79" s="193" t="s">
        <v>38</v>
      </c>
      <c r="C79" s="202">
        <f>SUM(D79:D87)</f>
        <v>0.1</v>
      </c>
      <c r="D79" s="195">
        <v>0.04</v>
      </c>
      <c r="E79" s="211">
        <v>100</v>
      </c>
      <c r="F79" s="211" t="s">
        <v>447</v>
      </c>
      <c r="G79" s="211">
        <v>50</v>
      </c>
      <c r="H79" s="211" t="s">
        <v>537</v>
      </c>
      <c r="I79" s="211">
        <v>50</v>
      </c>
      <c r="J79" s="211" t="s">
        <v>538</v>
      </c>
      <c r="K79" s="172"/>
    </row>
    <row r="80" spans="1:11" ht="31" customHeight="1" x14ac:dyDescent="0.15">
      <c r="A80" s="197"/>
      <c r="B80" s="193"/>
      <c r="C80" s="202"/>
      <c r="D80" s="195"/>
      <c r="E80" s="211"/>
      <c r="F80" s="211"/>
      <c r="G80" s="211"/>
      <c r="H80" s="211"/>
      <c r="I80" s="211"/>
      <c r="J80" s="211"/>
      <c r="K80" s="172"/>
    </row>
    <row r="81" spans="1:11" ht="31" customHeight="1" x14ac:dyDescent="0.15">
      <c r="A81" s="197"/>
      <c r="B81" s="193"/>
      <c r="C81" s="202"/>
      <c r="D81" s="201"/>
      <c r="E81" s="211"/>
      <c r="F81" s="211"/>
      <c r="G81" s="211"/>
      <c r="H81" s="211"/>
      <c r="I81" s="211"/>
      <c r="J81" s="211"/>
      <c r="K81" s="172"/>
    </row>
    <row r="82" spans="1:11" ht="14.25" customHeight="1" x14ac:dyDescent="0.15">
      <c r="A82" s="197"/>
      <c r="B82" s="193" t="s">
        <v>39</v>
      </c>
      <c r="C82" s="202"/>
      <c r="D82" s="194">
        <v>0.04</v>
      </c>
      <c r="E82" s="211">
        <v>100</v>
      </c>
      <c r="F82" s="211" t="s">
        <v>441</v>
      </c>
      <c r="G82" s="211">
        <v>50</v>
      </c>
      <c r="H82" s="211" t="s">
        <v>450</v>
      </c>
      <c r="I82" s="211">
        <v>50</v>
      </c>
      <c r="J82" s="211" t="s">
        <v>450</v>
      </c>
      <c r="K82" s="172"/>
    </row>
    <row r="83" spans="1:11" x14ac:dyDescent="0.15">
      <c r="A83" s="197"/>
      <c r="B83" s="193"/>
      <c r="C83" s="202"/>
      <c r="D83" s="195"/>
      <c r="E83" s="211"/>
      <c r="F83" s="211"/>
      <c r="G83" s="211"/>
      <c r="H83" s="211"/>
      <c r="I83" s="211"/>
      <c r="J83" s="211"/>
      <c r="K83" s="172"/>
    </row>
    <row r="84" spans="1:11" x14ac:dyDescent="0.15">
      <c r="A84" s="197"/>
      <c r="B84" s="193"/>
      <c r="C84" s="202"/>
      <c r="D84" s="201"/>
      <c r="E84" s="211"/>
      <c r="F84" s="211"/>
      <c r="G84" s="211"/>
      <c r="H84" s="211"/>
      <c r="I84" s="211"/>
      <c r="J84" s="211"/>
      <c r="K84" s="172"/>
    </row>
    <row r="85" spans="1:11" ht="14.25" customHeight="1" x14ac:dyDescent="0.15">
      <c r="A85" s="197"/>
      <c r="B85" s="193" t="s">
        <v>40</v>
      </c>
      <c r="C85" s="202"/>
      <c r="D85" s="194">
        <v>0.02</v>
      </c>
      <c r="E85" s="211">
        <v>100</v>
      </c>
      <c r="F85" s="211" t="s">
        <v>208</v>
      </c>
      <c r="G85" s="211">
        <v>100</v>
      </c>
      <c r="H85" s="211" t="s">
        <v>208</v>
      </c>
      <c r="I85" s="211">
        <v>100</v>
      </c>
      <c r="J85" s="211" t="s">
        <v>208</v>
      </c>
      <c r="K85" s="172"/>
    </row>
    <row r="86" spans="1:11" x14ac:dyDescent="0.15">
      <c r="A86" s="197"/>
      <c r="B86" s="193"/>
      <c r="C86" s="202"/>
      <c r="D86" s="195"/>
      <c r="E86" s="211"/>
      <c r="F86" s="211"/>
      <c r="G86" s="211"/>
      <c r="H86" s="211"/>
      <c r="I86" s="211"/>
      <c r="J86" s="211"/>
      <c r="K86" s="172"/>
    </row>
    <row r="87" spans="1:11" ht="15" thickBot="1" x14ac:dyDescent="0.2">
      <c r="A87" s="197"/>
      <c r="B87" s="193"/>
      <c r="C87" s="202"/>
      <c r="D87" s="196"/>
      <c r="E87" s="211"/>
      <c r="F87" s="211"/>
      <c r="G87" s="211"/>
      <c r="H87" s="211"/>
      <c r="I87" s="211"/>
      <c r="J87" s="211"/>
      <c r="K87" s="172"/>
    </row>
    <row r="88" spans="1:11" ht="14.25" customHeight="1" x14ac:dyDescent="0.15">
      <c r="A88" s="197" t="s">
        <v>41</v>
      </c>
      <c r="B88" s="193" t="s">
        <v>368</v>
      </c>
      <c r="C88" s="198">
        <f>SUM(D88:D99)</f>
        <v>0.1</v>
      </c>
      <c r="D88" s="195">
        <v>2.5000000000000001E-2</v>
      </c>
      <c r="E88" s="211">
        <v>100</v>
      </c>
      <c r="F88" s="211" t="s">
        <v>236</v>
      </c>
      <c r="G88" s="211">
        <v>100</v>
      </c>
      <c r="H88" s="211" t="s">
        <v>237</v>
      </c>
      <c r="I88" s="211">
        <v>100</v>
      </c>
      <c r="J88" s="211" t="s">
        <v>209</v>
      </c>
      <c r="K88" s="172"/>
    </row>
    <row r="89" spans="1:11" x14ac:dyDescent="0.15">
      <c r="A89" s="197"/>
      <c r="B89" s="193"/>
      <c r="C89" s="198"/>
      <c r="D89" s="195"/>
      <c r="E89" s="211"/>
      <c r="F89" s="211"/>
      <c r="G89" s="211"/>
      <c r="H89" s="211"/>
      <c r="I89" s="211"/>
      <c r="J89" s="211"/>
      <c r="K89" s="172"/>
    </row>
    <row r="90" spans="1:11" x14ac:dyDescent="0.15">
      <c r="A90" s="197"/>
      <c r="B90" s="193"/>
      <c r="C90" s="198"/>
      <c r="D90" s="201"/>
      <c r="E90" s="211"/>
      <c r="F90" s="211"/>
      <c r="G90" s="211"/>
      <c r="H90" s="211"/>
      <c r="I90" s="211"/>
      <c r="J90" s="211"/>
      <c r="K90" s="172"/>
    </row>
    <row r="91" spans="1:11" ht="14.25" customHeight="1" x14ac:dyDescent="0.15">
      <c r="A91" s="197"/>
      <c r="B91" s="193" t="s">
        <v>43</v>
      </c>
      <c r="C91" s="198"/>
      <c r="D91" s="194">
        <v>2.5000000000000001E-2</v>
      </c>
      <c r="E91" s="211">
        <v>100</v>
      </c>
      <c r="F91" s="211" t="s">
        <v>44</v>
      </c>
      <c r="G91" s="211">
        <v>100</v>
      </c>
      <c r="H91" s="211" t="s">
        <v>539</v>
      </c>
      <c r="I91" s="211">
        <v>100</v>
      </c>
      <c r="J91" s="211" t="s">
        <v>539</v>
      </c>
      <c r="K91" s="172"/>
    </row>
    <row r="92" spans="1:11" x14ac:dyDescent="0.15">
      <c r="A92" s="197"/>
      <c r="B92" s="193"/>
      <c r="C92" s="198"/>
      <c r="D92" s="195"/>
      <c r="E92" s="211"/>
      <c r="F92" s="211"/>
      <c r="G92" s="211"/>
      <c r="H92" s="211"/>
      <c r="I92" s="211"/>
      <c r="J92" s="211"/>
      <c r="K92" s="172"/>
    </row>
    <row r="93" spans="1:11" x14ac:dyDescent="0.15">
      <c r="A93" s="197"/>
      <c r="B93" s="193"/>
      <c r="C93" s="198"/>
      <c r="D93" s="201"/>
      <c r="E93" s="211"/>
      <c r="F93" s="211"/>
      <c r="G93" s="211"/>
      <c r="H93" s="211"/>
      <c r="I93" s="211"/>
      <c r="J93" s="211"/>
      <c r="K93" s="172"/>
    </row>
    <row r="94" spans="1:11" ht="14.25" customHeight="1" x14ac:dyDescent="0.15">
      <c r="A94" s="197"/>
      <c r="B94" s="193" t="s">
        <v>45</v>
      </c>
      <c r="C94" s="198"/>
      <c r="D94" s="194">
        <v>2.5000000000000001E-2</v>
      </c>
      <c r="E94" s="211">
        <v>100</v>
      </c>
      <c r="F94" s="211" t="s">
        <v>213</v>
      </c>
      <c r="G94" s="211">
        <v>100</v>
      </c>
      <c r="H94" s="211" t="s">
        <v>238</v>
      </c>
      <c r="I94" s="211">
        <v>100</v>
      </c>
      <c r="J94" s="211" t="s">
        <v>239</v>
      </c>
      <c r="K94" s="172"/>
    </row>
    <row r="95" spans="1:11" x14ac:dyDescent="0.15">
      <c r="A95" s="197"/>
      <c r="B95" s="193"/>
      <c r="C95" s="198"/>
      <c r="D95" s="195"/>
      <c r="E95" s="211"/>
      <c r="F95" s="211"/>
      <c r="G95" s="211"/>
      <c r="H95" s="211"/>
      <c r="I95" s="211"/>
      <c r="J95" s="211"/>
      <c r="K95" s="172"/>
    </row>
    <row r="96" spans="1:11" x14ac:dyDescent="0.15">
      <c r="A96" s="197"/>
      <c r="B96" s="193"/>
      <c r="C96" s="198"/>
      <c r="D96" s="201"/>
      <c r="E96" s="211"/>
      <c r="F96" s="211"/>
      <c r="G96" s="211"/>
      <c r="H96" s="211"/>
      <c r="I96" s="211"/>
      <c r="J96" s="211"/>
      <c r="K96" s="172"/>
    </row>
    <row r="97" spans="1:11" ht="14.25" customHeight="1" x14ac:dyDescent="0.15">
      <c r="A97" s="197"/>
      <c r="B97" s="193" t="s">
        <v>46</v>
      </c>
      <c r="C97" s="198"/>
      <c r="D97" s="194">
        <v>2.5000000000000001E-2</v>
      </c>
      <c r="E97" s="211">
        <v>100</v>
      </c>
      <c r="F97" s="211" t="s">
        <v>64</v>
      </c>
      <c r="G97" s="211">
        <v>100</v>
      </c>
      <c r="H97" s="211" t="s">
        <v>64</v>
      </c>
      <c r="I97" s="211">
        <v>100</v>
      </c>
      <c r="J97" s="211" t="s">
        <v>64</v>
      </c>
      <c r="K97" s="172"/>
    </row>
    <row r="98" spans="1:11" x14ac:dyDescent="0.15">
      <c r="A98" s="197"/>
      <c r="B98" s="193"/>
      <c r="C98" s="198"/>
      <c r="D98" s="195"/>
      <c r="E98" s="211"/>
      <c r="F98" s="211"/>
      <c r="G98" s="211"/>
      <c r="H98" s="211"/>
      <c r="I98" s="211"/>
      <c r="J98" s="211"/>
      <c r="K98" s="172"/>
    </row>
    <row r="99" spans="1:11" ht="15" thickBot="1" x14ac:dyDescent="0.2">
      <c r="A99" s="197"/>
      <c r="B99" s="193"/>
      <c r="C99" s="198"/>
      <c r="D99" s="196"/>
      <c r="E99" s="211"/>
      <c r="F99" s="211"/>
      <c r="G99" s="211"/>
      <c r="H99" s="211"/>
      <c r="I99" s="211"/>
      <c r="J99" s="211"/>
      <c r="K99" s="172"/>
    </row>
    <row r="100" spans="1:11" ht="14.25" customHeight="1" x14ac:dyDescent="0.15">
      <c r="A100" s="197" t="s">
        <v>47</v>
      </c>
      <c r="B100" s="193" t="s">
        <v>48</v>
      </c>
      <c r="C100" s="198">
        <f>SUM(D100:D105)</f>
        <v>0.15000000000000002</v>
      </c>
      <c r="D100" s="195">
        <v>0.05</v>
      </c>
      <c r="E100" s="211">
        <v>50</v>
      </c>
      <c r="F100" s="211" t="s">
        <v>240</v>
      </c>
      <c r="G100" s="211">
        <v>50</v>
      </c>
      <c r="H100" s="211" t="s">
        <v>240</v>
      </c>
      <c r="I100" s="211">
        <v>50</v>
      </c>
      <c r="J100" s="211" t="s">
        <v>240</v>
      </c>
      <c r="K100" s="172"/>
    </row>
    <row r="101" spans="1:11" x14ac:dyDescent="0.15">
      <c r="A101" s="197"/>
      <c r="B101" s="193"/>
      <c r="C101" s="198"/>
      <c r="D101" s="195"/>
      <c r="E101" s="211"/>
      <c r="F101" s="211"/>
      <c r="G101" s="211"/>
      <c r="H101" s="211"/>
      <c r="I101" s="211"/>
      <c r="J101" s="211"/>
      <c r="K101" s="172"/>
    </row>
    <row r="102" spans="1:11" x14ac:dyDescent="0.15">
      <c r="A102" s="197"/>
      <c r="B102" s="193"/>
      <c r="C102" s="198"/>
      <c r="D102" s="201"/>
      <c r="E102" s="211"/>
      <c r="F102" s="211"/>
      <c r="G102" s="211"/>
      <c r="H102" s="211"/>
      <c r="I102" s="211"/>
      <c r="J102" s="211"/>
      <c r="K102" s="172"/>
    </row>
    <row r="103" spans="1:11" ht="14.25" customHeight="1" x14ac:dyDescent="0.15">
      <c r="A103" s="197"/>
      <c r="B103" s="193" t="s">
        <v>49</v>
      </c>
      <c r="C103" s="198"/>
      <c r="D103" s="194">
        <v>0.1</v>
      </c>
      <c r="E103" s="211">
        <v>100</v>
      </c>
      <c r="F103" s="211" t="s">
        <v>448</v>
      </c>
      <c r="G103" s="211">
        <v>100</v>
      </c>
      <c r="H103" s="211" t="s">
        <v>448</v>
      </c>
      <c r="I103" s="211">
        <v>100</v>
      </c>
      <c r="J103" s="211" t="s">
        <v>448</v>
      </c>
      <c r="K103" s="172"/>
    </row>
    <row r="104" spans="1:11" x14ac:dyDescent="0.15">
      <c r="A104" s="197"/>
      <c r="B104" s="193"/>
      <c r="C104" s="198"/>
      <c r="D104" s="195"/>
      <c r="E104" s="211"/>
      <c r="F104" s="211"/>
      <c r="G104" s="211"/>
      <c r="H104" s="211"/>
      <c r="I104" s="211"/>
      <c r="J104" s="211"/>
      <c r="K104" s="172"/>
    </row>
    <row r="105" spans="1:11" ht="15" thickBot="1" x14ac:dyDescent="0.2">
      <c r="A105" s="197"/>
      <c r="B105" s="193"/>
      <c r="C105" s="198"/>
      <c r="D105" s="196"/>
      <c r="E105" s="211"/>
      <c r="F105" s="211"/>
      <c r="G105" s="211"/>
      <c r="H105" s="211"/>
      <c r="I105" s="211"/>
      <c r="J105" s="211"/>
      <c r="K105" s="172"/>
    </row>
    <row r="106" spans="1:11" ht="14.25" customHeight="1" x14ac:dyDescent="0.15">
      <c r="A106" s="197" t="s">
        <v>50</v>
      </c>
      <c r="B106" s="193" t="s">
        <v>51</v>
      </c>
      <c r="C106" s="198">
        <f>SUM(D106:D111)</f>
        <v>0.05</v>
      </c>
      <c r="D106" s="200">
        <v>2.5000000000000001E-2</v>
      </c>
      <c r="E106" s="211">
        <v>100</v>
      </c>
      <c r="F106" s="211" t="s">
        <v>165</v>
      </c>
      <c r="G106" s="211">
        <v>100</v>
      </c>
      <c r="H106" s="211" t="s">
        <v>165</v>
      </c>
      <c r="I106" s="211">
        <v>100</v>
      </c>
      <c r="J106" s="211" t="s">
        <v>165</v>
      </c>
      <c r="K106" s="172"/>
    </row>
    <row r="107" spans="1:11" x14ac:dyDescent="0.15">
      <c r="A107" s="197"/>
      <c r="B107" s="193"/>
      <c r="C107" s="198"/>
      <c r="D107" s="200"/>
      <c r="E107" s="211"/>
      <c r="F107" s="211"/>
      <c r="G107" s="211"/>
      <c r="H107" s="211"/>
      <c r="I107" s="211"/>
      <c r="J107" s="211"/>
      <c r="K107" s="172"/>
    </row>
    <row r="108" spans="1:11" x14ac:dyDescent="0.15">
      <c r="A108" s="197"/>
      <c r="B108" s="193"/>
      <c r="C108" s="198"/>
      <c r="D108" s="200"/>
      <c r="E108" s="211"/>
      <c r="F108" s="211"/>
      <c r="G108" s="211"/>
      <c r="H108" s="211"/>
      <c r="I108" s="211"/>
      <c r="J108" s="211"/>
      <c r="K108" s="172"/>
    </row>
    <row r="109" spans="1:11" ht="14.25" customHeight="1" x14ac:dyDescent="0.15">
      <c r="A109" s="197"/>
      <c r="B109" s="193" t="s">
        <v>52</v>
      </c>
      <c r="C109" s="198"/>
      <c r="D109" s="194">
        <v>2.5000000000000001E-2</v>
      </c>
      <c r="E109" s="211">
        <v>50</v>
      </c>
      <c r="F109" s="211"/>
      <c r="G109" s="211">
        <v>50</v>
      </c>
      <c r="H109" s="211"/>
      <c r="I109" s="211">
        <v>50</v>
      </c>
      <c r="J109" s="211"/>
      <c r="K109" s="172"/>
    </row>
    <row r="110" spans="1:11" x14ac:dyDescent="0.15">
      <c r="A110" s="197"/>
      <c r="B110" s="193"/>
      <c r="C110" s="198"/>
      <c r="D110" s="195"/>
      <c r="E110" s="211"/>
      <c r="F110" s="211"/>
      <c r="G110" s="211"/>
      <c r="H110" s="211"/>
      <c r="I110" s="211"/>
      <c r="J110" s="211"/>
      <c r="K110" s="172"/>
    </row>
    <row r="111" spans="1:11" ht="15" thickBot="1" x14ac:dyDescent="0.2">
      <c r="A111" s="197"/>
      <c r="B111" s="193"/>
      <c r="C111" s="198"/>
      <c r="D111" s="196"/>
      <c r="E111" s="211"/>
      <c r="F111" s="211"/>
      <c r="G111" s="211"/>
      <c r="H111" s="211"/>
      <c r="I111" s="211"/>
      <c r="J111" s="211"/>
      <c r="K111" s="172"/>
    </row>
    <row r="112" spans="1:11" x14ac:dyDescent="0.15">
      <c r="A112" s="61"/>
      <c r="B112" s="175"/>
      <c r="C112" s="136"/>
      <c r="D112" s="63"/>
      <c r="E112" s="67"/>
      <c r="F112" s="67"/>
      <c r="G112" s="67"/>
      <c r="H112" s="67"/>
      <c r="I112" s="67"/>
      <c r="J112" s="67"/>
      <c r="K112" s="172"/>
    </row>
    <row r="113" spans="1:11" ht="16" x14ac:dyDescent="0.2">
      <c r="A113" s="63"/>
      <c r="B113" s="65" t="s">
        <v>53</v>
      </c>
      <c r="C113" s="136">
        <f>SUM(C4:C111)</f>
        <v>1</v>
      </c>
      <c r="D113" s="66">
        <f>SUM(D4:D111)</f>
        <v>1.0000000000000004</v>
      </c>
      <c r="E113" s="67">
        <f>ROUND(SUMPRODUCT($D$4:$D$111,E$4:E$111),2)</f>
        <v>75.3</v>
      </c>
      <c r="F113" s="67"/>
      <c r="G113" s="67">
        <f>ROUND(SUMPRODUCT($D$4:$D$111,G$4:G$111),2)</f>
        <v>56.89</v>
      </c>
      <c r="H113" s="67"/>
      <c r="I113" s="67">
        <f>ROUND(SUMPRODUCT($D$4:$D$111,I$4:I$111),2)</f>
        <v>57.79</v>
      </c>
      <c r="J113" s="67"/>
      <c r="K113" s="172"/>
    </row>
    <row r="114" spans="1:11" x14ac:dyDescent="0.15">
      <c r="A114" s="157" t="s">
        <v>96</v>
      </c>
      <c r="B114" s="176"/>
      <c r="C114" s="58"/>
      <c r="D114" s="58"/>
      <c r="E114" s="58"/>
      <c r="F114" s="58"/>
      <c r="G114" s="58"/>
      <c r="H114" s="58"/>
      <c r="I114" s="58"/>
      <c r="J114" s="58"/>
    </row>
    <row r="115" spans="1:11" x14ac:dyDescent="0.15">
      <c r="A115" s="158" t="s">
        <v>3</v>
      </c>
      <c r="B115" s="177"/>
    </row>
    <row r="116" spans="1:11" ht="30" x14ac:dyDescent="0.15">
      <c r="A116" s="160" t="s">
        <v>9</v>
      </c>
      <c r="B116" s="177"/>
    </row>
    <row r="117" spans="1:11" x14ac:dyDescent="0.15">
      <c r="A117" s="158" t="s">
        <v>18</v>
      </c>
      <c r="B117" s="177"/>
    </row>
    <row r="118" spans="1:11" x14ac:dyDescent="0.15">
      <c r="A118" s="158" t="s">
        <v>421</v>
      </c>
      <c r="B118" s="177"/>
    </row>
    <row r="119" spans="1:11" x14ac:dyDescent="0.15">
      <c r="A119" s="158" t="s">
        <v>370</v>
      </c>
      <c r="B119" s="177"/>
    </row>
    <row r="120" spans="1:11" x14ac:dyDescent="0.15">
      <c r="A120" s="158" t="s">
        <v>33</v>
      </c>
      <c r="B120" s="177"/>
    </row>
    <row r="121" spans="1:11" x14ac:dyDescent="0.15">
      <c r="A121" s="158" t="s">
        <v>37</v>
      </c>
      <c r="B121" s="177"/>
    </row>
    <row r="122" spans="1:11" x14ac:dyDescent="0.15">
      <c r="A122" s="158" t="s">
        <v>41</v>
      </c>
      <c r="B122" s="177"/>
    </row>
    <row r="123" spans="1:11" x14ac:dyDescent="0.15">
      <c r="A123" s="158" t="s">
        <v>47</v>
      </c>
      <c r="B123" s="177"/>
    </row>
    <row r="124" spans="1:11" x14ac:dyDescent="0.15">
      <c r="A124" s="161" t="s">
        <v>50</v>
      </c>
      <c r="B124" s="178"/>
    </row>
    <row r="125" spans="1:11" x14ac:dyDescent="0.15">
      <c r="A125" s="58"/>
      <c r="B125" s="173"/>
    </row>
  </sheetData>
  <sheetProtection algorithmName="SHA-512" hashValue="/8l6waYVZ76qYy1lRvhexr/MXMko4dw4PC+6xE7DeO1jod/wd/k/qM8Z8Wnz6JX5pTqCPr5nbtYgQ/7p/EETAQ==" saltValue="aXvTKUHshxTo3iJNRysiAg==" spinCount="100000" sheet="1" objects="1" scenarios="1"/>
  <mergeCells count="308">
    <mergeCell ref="F4:F6"/>
    <mergeCell ref="G4:G6"/>
    <mergeCell ref="H4:H6"/>
    <mergeCell ref="B7:B9"/>
    <mergeCell ref="D7:D9"/>
    <mergeCell ref="E7:E9"/>
    <mergeCell ref="F7:F9"/>
    <mergeCell ref="G7:G9"/>
    <mergeCell ref="A4:A18"/>
    <mergeCell ref="B4:B6"/>
    <mergeCell ref="C4:C18"/>
    <mergeCell ref="D4:D6"/>
    <mergeCell ref="E4:E6"/>
    <mergeCell ref="B16:B18"/>
    <mergeCell ref="D16:D18"/>
    <mergeCell ref="E16:E18"/>
    <mergeCell ref="B13:B15"/>
    <mergeCell ref="D13:D15"/>
    <mergeCell ref="E13:E15"/>
    <mergeCell ref="F13:F15"/>
    <mergeCell ref="G13:G15"/>
    <mergeCell ref="H13:H15"/>
    <mergeCell ref="H7:H9"/>
    <mergeCell ref="G10:G12"/>
    <mergeCell ref="H10:H12"/>
    <mergeCell ref="E19:E21"/>
    <mergeCell ref="F19:F21"/>
    <mergeCell ref="G19:G21"/>
    <mergeCell ref="H19:H21"/>
    <mergeCell ref="F16:F18"/>
    <mergeCell ref="G16:G18"/>
    <mergeCell ref="H16:H18"/>
    <mergeCell ref="B19:B21"/>
    <mergeCell ref="C19:C39"/>
    <mergeCell ref="D19:D21"/>
    <mergeCell ref="B25:B27"/>
    <mergeCell ref="D25:D27"/>
    <mergeCell ref="E25:E27"/>
    <mergeCell ref="F25:F27"/>
    <mergeCell ref="F37:F39"/>
    <mergeCell ref="B10:B12"/>
    <mergeCell ref="D10:D12"/>
    <mergeCell ref="E10:E12"/>
    <mergeCell ref="F10:F12"/>
    <mergeCell ref="G25:G27"/>
    <mergeCell ref="H25:H27"/>
    <mergeCell ref="B22:B24"/>
    <mergeCell ref="D22:D24"/>
    <mergeCell ref="E22:E24"/>
    <mergeCell ref="F22:F24"/>
    <mergeCell ref="G22:G24"/>
    <mergeCell ref="H22:H24"/>
    <mergeCell ref="B31:B33"/>
    <mergeCell ref="D31:D33"/>
    <mergeCell ref="E31:E33"/>
    <mergeCell ref="F31:F33"/>
    <mergeCell ref="G31:G33"/>
    <mergeCell ref="H31:H33"/>
    <mergeCell ref="B28:B30"/>
    <mergeCell ref="D28:D30"/>
    <mergeCell ref="E28:E30"/>
    <mergeCell ref="F28:F30"/>
    <mergeCell ref="G28:G30"/>
    <mergeCell ref="H28:H30"/>
    <mergeCell ref="G37:G39"/>
    <mergeCell ref="H37:H39"/>
    <mergeCell ref="B34:B36"/>
    <mergeCell ref="D34:D36"/>
    <mergeCell ref="E34:E36"/>
    <mergeCell ref="F34:F36"/>
    <mergeCell ref="G34:G36"/>
    <mergeCell ref="H34:H36"/>
    <mergeCell ref="A40:A48"/>
    <mergeCell ref="B40:B42"/>
    <mergeCell ref="C40:C48"/>
    <mergeCell ref="D40:D42"/>
    <mergeCell ref="E40:E42"/>
    <mergeCell ref="B37:B39"/>
    <mergeCell ref="D37:D39"/>
    <mergeCell ref="E37:E39"/>
    <mergeCell ref="H43:H45"/>
    <mergeCell ref="B46:B48"/>
    <mergeCell ref="D46:D48"/>
    <mergeCell ref="E46:E48"/>
    <mergeCell ref="F46:F48"/>
    <mergeCell ref="G46:G48"/>
    <mergeCell ref="H46:H48"/>
    <mergeCell ref="A19:A39"/>
    <mergeCell ref="F40:F42"/>
    <mergeCell ref="G40:G42"/>
    <mergeCell ref="H40:H42"/>
    <mergeCell ref="B43:B45"/>
    <mergeCell ref="D43:D45"/>
    <mergeCell ref="E43:E45"/>
    <mergeCell ref="F43:F45"/>
    <mergeCell ref="G43:G45"/>
    <mergeCell ref="B49:B51"/>
    <mergeCell ref="D49:D51"/>
    <mergeCell ref="E49:E51"/>
    <mergeCell ref="F49:F51"/>
    <mergeCell ref="G49:G51"/>
    <mergeCell ref="H49:H51"/>
    <mergeCell ref="F52:F54"/>
    <mergeCell ref="G52:G54"/>
    <mergeCell ref="H52:H54"/>
    <mergeCell ref="B64:B66"/>
    <mergeCell ref="D64:D66"/>
    <mergeCell ref="E64:E66"/>
    <mergeCell ref="F64:F66"/>
    <mergeCell ref="G64:G66"/>
    <mergeCell ref="H64:H66"/>
    <mergeCell ref="B58:B60"/>
    <mergeCell ref="D58:D60"/>
    <mergeCell ref="E58:E60"/>
    <mergeCell ref="F58:F60"/>
    <mergeCell ref="G58:G60"/>
    <mergeCell ref="H58:H60"/>
    <mergeCell ref="B55:B57"/>
    <mergeCell ref="D55:D57"/>
    <mergeCell ref="E55:E57"/>
    <mergeCell ref="F55:F57"/>
    <mergeCell ref="G55:G57"/>
    <mergeCell ref="H55:H57"/>
    <mergeCell ref="B52:B54"/>
    <mergeCell ref="D52:D54"/>
    <mergeCell ref="E52:E54"/>
    <mergeCell ref="A61:A72"/>
    <mergeCell ref="B61:B63"/>
    <mergeCell ref="C61:C72"/>
    <mergeCell ref="D61:D63"/>
    <mergeCell ref="E61:E63"/>
    <mergeCell ref="F61:F63"/>
    <mergeCell ref="G61:G63"/>
    <mergeCell ref="H61:H63"/>
    <mergeCell ref="B70:B72"/>
    <mergeCell ref="D70:D72"/>
    <mergeCell ref="E70:E72"/>
    <mergeCell ref="F70:F72"/>
    <mergeCell ref="G70:G72"/>
    <mergeCell ref="H70:H72"/>
    <mergeCell ref="B67:B69"/>
    <mergeCell ref="D67:D69"/>
    <mergeCell ref="E67:E69"/>
    <mergeCell ref="F67:F69"/>
    <mergeCell ref="G67:G69"/>
    <mergeCell ref="H67:H69"/>
    <mergeCell ref="F73:F75"/>
    <mergeCell ref="G73:G75"/>
    <mergeCell ref="H73:H75"/>
    <mergeCell ref="B76:B78"/>
    <mergeCell ref="D76:D78"/>
    <mergeCell ref="E76:E78"/>
    <mergeCell ref="F76:F78"/>
    <mergeCell ref="G76:G78"/>
    <mergeCell ref="A73:A78"/>
    <mergeCell ref="B73:B75"/>
    <mergeCell ref="C73:C78"/>
    <mergeCell ref="D73:D75"/>
    <mergeCell ref="E73:E75"/>
    <mergeCell ref="B82:B84"/>
    <mergeCell ref="D82:D84"/>
    <mergeCell ref="E82:E84"/>
    <mergeCell ref="F82:F84"/>
    <mergeCell ref="G82:G84"/>
    <mergeCell ref="H82:H84"/>
    <mergeCell ref="H76:H78"/>
    <mergeCell ref="A79:A87"/>
    <mergeCell ref="B79:B81"/>
    <mergeCell ref="C79:C87"/>
    <mergeCell ref="D79:D81"/>
    <mergeCell ref="E79:E81"/>
    <mergeCell ref="F79:F81"/>
    <mergeCell ref="B85:B87"/>
    <mergeCell ref="D85:D87"/>
    <mergeCell ref="E85:E87"/>
    <mergeCell ref="F85:F87"/>
    <mergeCell ref="D94:D96"/>
    <mergeCell ref="E94:E96"/>
    <mergeCell ref="F94:F96"/>
    <mergeCell ref="G94:G96"/>
    <mergeCell ref="H94:H96"/>
    <mergeCell ref="G85:G87"/>
    <mergeCell ref="H85:H87"/>
    <mergeCell ref="G79:G81"/>
    <mergeCell ref="H79:H81"/>
    <mergeCell ref="A49:A60"/>
    <mergeCell ref="C49:C60"/>
    <mergeCell ref="A100:A105"/>
    <mergeCell ref="F88:F90"/>
    <mergeCell ref="G88:G90"/>
    <mergeCell ref="H88:H90"/>
    <mergeCell ref="B91:B93"/>
    <mergeCell ref="D91:D93"/>
    <mergeCell ref="E91:E93"/>
    <mergeCell ref="F91:F93"/>
    <mergeCell ref="G91:G93"/>
    <mergeCell ref="A88:A99"/>
    <mergeCell ref="B88:B90"/>
    <mergeCell ref="C88:C99"/>
    <mergeCell ref="D88:D90"/>
    <mergeCell ref="E88:E90"/>
    <mergeCell ref="B97:B99"/>
    <mergeCell ref="D97:D99"/>
    <mergeCell ref="E97:E99"/>
    <mergeCell ref="F97:F99"/>
    <mergeCell ref="G97:G99"/>
    <mergeCell ref="H97:H99"/>
    <mergeCell ref="H91:H93"/>
    <mergeCell ref="B94:B96"/>
    <mergeCell ref="F106:F108"/>
    <mergeCell ref="F100:F102"/>
    <mergeCell ref="G100:G102"/>
    <mergeCell ref="G106:G108"/>
    <mergeCell ref="H106:H108"/>
    <mergeCell ref="B109:B111"/>
    <mergeCell ref="D109:D111"/>
    <mergeCell ref="E109:E111"/>
    <mergeCell ref="F109:F111"/>
    <mergeCell ref="G109:G111"/>
    <mergeCell ref="H109:H111"/>
    <mergeCell ref="H103:H105"/>
    <mergeCell ref="B100:B102"/>
    <mergeCell ref="C100:C105"/>
    <mergeCell ref="D100:D102"/>
    <mergeCell ref="E100:E102"/>
    <mergeCell ref="H100:H102"/>
    <mergeCell ref="B103:B105"/>
    <mergeCell ref="D103:D105"/>
    <mergeCell ref="E103:E105"/>
    <mergeCell ref="F103:F105"/>
    <mergeCell ref="G103:G105"/>
    <mergeCell ref="A106:A111"/>
    <mergeCell ref="B106:B108"/>
    <mergeCell ref="C106:C111"/>
    <mergeCell ref="D106:D108"/>
    <mergeCell ref="E106:E108"/>
    <mergeCell ref="I4:I6"/>
    <mergeCell ref="J4:J6"/>
    <mergeCell ref="I7:I9"/>
    <mergeCell ref="J7:J9"/>
    <mergeCell ref="I10:I12"/>
    <mergeCell ref="J10:J12"/>
    <mergeCell ref="I13:I15"/>
    <mergeCell ref="J13:J15"/>
    <mergeCell ref="I16:I18"/>
    <mergeCell ref="J16:J18"/>
    <mergeCell ref="I19:I21"/>
    <mergeCell ref="J19:J21"/>
    <mergeCell ref="I22:I24"/>
    <mergeCell ref="J22:J24"/>
    <mergeCell ref="I25:I27"/>
    <mergeCell ref="J25:J27"/>
    <mergeCell ref="I28:I30"/>
    <mergeCell ref="J28:J30"/>
    <mergeCell ref="I31:I33"/>
    <mergeCell ref="J31:J33"/>
    <mergeCell ref="I34:I36"/>
    <mergeCell ref="J34:J36"/>
    <mergeCell ref="I37:I39"/>
    <mergeCell ref="J37:J39"/>
    <mergeCell ref="I40:I42"/>
    <mergeCell ref="J40:J42"/>
    <mergeCell ref="I43:I45"/>
    <mergeCell ref="J43:J45"/>
    <mergeCell ref="I46:I48"/>
    <mergeCell ref="J46:J48"/>
    <mergeCell ref="I49:I51"/>
    <mergeCell ref="J49:J51"/>
    <mergeCell ref="I52:I54"/>
    <mergeCell ref="J52:J54"/>
    <mergeCell ref="I55:I57"/>
    <mergeCell ref="J55:J57"/>
    <mergeCell ref="I58:I60"/>
    <mergeCell ref="J58:J60"/>
    <mergeCell ref="I61:I63"/>
    <mergeCell ref="J61:J63"/>
    <mergeCell ref="I64:I66"/>
    <mergeCell ref="J64:J66"/>
    <mergeCell ref="I67:I69"/>
    <mergeCell ref="J67:J69"/>
    <mergeCell ref="I70:I72"/>
    <mergeCell ref="J70:J72"/>
    <mergeCell ref="I73:I75"/>
    <mergeCell ref="J73:J75"/>
    <mergeCell ref="I76:I78"/>
    <mergeCell ref="J76:J78"/>
    <mergeCell ref="I79:I81"/>
    <mergeCell ref="J79:J81"/>
    <mergeCell ref="I82:I84"/>
    <mergeCell ref="J82:J84"/>
    <mergeCell ref="I85:I87"/>
    <mergeCell ref="J85:J87"/>
    <mergeCell ref="I88:I90"/>
    <mergeCell ref="J88:J90"/>
    <mergeCell ref="I91:I93"/>
    <mergeCell ref="J91:J93"/>
    <mergeCell ref="I109:I111"/>
    <mergeCell ref="J109:J111"/>
    <mergeCell ref="I94:I96"/>
    <mergeCell ref="J94:J96"/>
    <mergeCell ref="I97:I99"/>
    <mergeCell ref="J97:J99"/>
    <mergeCell ref="I100:I102"/>
    <mergeCell ref="J100:J102"/>
    <mergeCell ref="I103:I105"/>
    <mergeCell ref="J103:J105"/>
    <mergeCell ref="I106:I108"/>
    <mergeCell ref="J106:J108"/>
  </mergeCells>
  <pageMargins left="0.70866141732283472" right="0.70866141732283472" top="0.78740157480314965" bottom="0.78740157480314965" header="0.31496062992125984" footer="0.31496062992125984"/>
  <pageSetup paperSize="8" scale="48" fitToWidth="0" fitToHeight="0" orientation="portrait" r:id="rId1"/>
  <rowBreaks count="1" manualBreakCount="1">
    <brk id="60" max="10" man="1"/>
  </rowBreaks>
  <colBreaks count="1" manualBreakCount="1">
    <brk id="6" max="12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4"/>
  <sheetViews>
    <sheetView zoomScaleNormal="100" zoomScaleSheetLayoutView="100" workbookViewId="0">
      <selection activeCell="C1" sqref="C1"/>
    </sheetView>
  </sheetViews>
  <sheetFormatPr baseColWidth="10" defaultColWidth="42.5" defaultRowHeight="14" x14ac:dyDescent="0.15"/>
  <cols>
    <col min="1" max="1" width="19.1640625" style="2" customWidth="1"/>
    <col min="2" max="2" width="42.5" style="164"/>
    <col min="3" max="3" width="17.6640625" style="135" customWidth="1"/>
    <col min="4" max="4" width="9.1640625" style="2" customWidth="1"/>
    <col min="5" max="5" width="15.33203125" style="124" customWidth="1"/>
    <col min="6" max="6" width="42.5" style="124"/>
    <col min="7" max="7" width="16.83203125" style="2" customWidth="1"/>
    <col min="8" max="8" width="42.5" style="2"/>
    <col min="9" max="9" width="16.33203125" style="2" customWidth="1"/>
    <col min="10" max="16384" width="42.5" style="2"/>
  </cols>
  <sheetData>
    <row r="1" spans="1:10" ht="30" x14ac:dyDescent="0.15">
      <c r="A1" s="125" t="s">
        <v>459</v>
      </c>
      <c r="B1" s="179"/>
      <c r="C1" s="134"/>
      <c r="D1" s="151"/>
      <c r="E1" s="152" t="s">
        <v>56</v>
      </c>
      <c r="F1" s="54" t="s">
        <v>460</v>
      </c>
      <c r="G1" s="152" t="s">
        <v>56</v>
      </c>
      <c r="H1" s="54" t="s">
        <v>461</v>
      </c>
      <c r="I1" s="152" t="s">
        <v>56</v>
      </c>
      <c r="J1" s="54" t="s">
        <v>462</v>
      </c>
    </row>
    <row r="2" spans="1:10" ht="60" x14ac:dyDescent="0.15">
      <c r="A2" s="180" t="s">
        <v>0</v>
      </c>
      <c r="B2" s="181">
        <v>44687</v>
      </c>
      <c r="C2" s="138"/>
      <c r="D2" s="155"/>
      <c r="E2" s="55" t="s">
        <v>57</v>
      </c>
      <c r="F2" s="54" t="s">
        <v>585</v>
      </c>
      <c r="G2" s="55" t="s">
        <v>57</v>
      </c>
      <c r="H2" s="54" t="s">
        <v>586</v>
      </c>
      <c r="I2" s="55" t="s">
        <v>57</v>
      </c>
      <c r="J2" s="54" t="s">
        <v>584</v>
      </c>
    </row>
    <row r="3" spans="1:10" s="16" customFormat="1" ht="27.75" customHeight="1" thickBot="1" x14ac:dyDescent="0.2">
      <c r="A3" s="51"/>
      <c r="B3" s="174"/>
      <c r="C3" s="163"/>
      <c r="D3" s="156"/>
      <c r="E3" s="137" t="s">
        <v>2</v>
      </c>
      <c r="F3" s="137" t="s">
        <v>1</v>
      </c>
      <c r="G3" s="137" t="s">
        <v>2</v>
      </c>
      <c r="H3" s="137" t="s">
        <v>1</v>
      </c>
      <c r="I3" s="137" t="s">
        <v>2</v>
      </c>
      <c r="J3" s="137" t="s">
        <v>1</v>
      </c>
    </row>
    <row r="4" spans="1:10" s="12" customFormat="1" ht="18" customHeight="1" x14ac:dyDescent="0.15">
      <c r="A4" s="206" t="s">
        <v>3</v>
      </c>
      <c r="B4" s="204" t="s">
        <v>4</v>
      </c>
      <c r="C4" s="208">
        <f>SUM(D4:D18)</f>
        <v>0.1</v>
      </c>
      <c r="D4" s="203">
        <v>0.02</v>
      </c>
      <c r="E4" s="211" t="s">
        <v>58</v>
      </c>
      <c r="F4" s="211" t="s">
        <v>59</v>
      </c>
      <c r="G4" s="211" t="s">
        <v>58</v>
      </c>
      <c r="H4" s="211" t="s">
        <v>59</v>
      </c>
      <c r="I4" s="211" t="s">
        <v>58</v>
      </c>
      <c r="J4" s="211" t="s">
        <v>59</v>
      </c>
    </row>
    <row r="5" spans="1:10" s="12" customFormat="1" ht="18" customHeight="1" x14ac:dyDescent="0.15">
      <c r="A5" s="206"/>
      <c r="B5" s="204"/>
      <c r="C5" s="208"/>
      <c r="D5" s="195"/>
      <c r="E5" s="211"/>
      <c r="F5" s="211"/>
      <c r="G5" s="211"/>
      <c r="H5" s="211"/>
      <c r="I5" s="211"/>
      <c r="J5" s="211"/>
    </row>
    <row r="6" spans="1:10" s="12" customFormat="1" ht="18" customHeight="1" x14ac:dyDescent="0.15">
      <c r="A6" s="206"/>
      <c r="B6" s="204"/>
      <c r="C6" s="208"/>
      <c r="D6" s="201"/>
      <c r="E6" s="211"/>
      <c r="F6" s="211"/>
      <c r="G6" s="211"/>
      <c r="H6" s="211"/>
      <c r="I6" s="211"/>
      <c r="J6" s="211"/>
    </row>
    <row r="7" spans="1:10" s="12" customFormat="1" ht="22.25" customHeight="1" x14ac:dyDescent="0.15">
      <c r="A7" s="206"/>
      <c r="B7" s="204" t="s">
        <v>5</v>
      </c>
      <c r="C7" s="208"/>
      <c r="D7" s="194">
        <v>0.02</v>
      </c>
      <c r="E7" s="211" t="s">
        <v>58</v>
      </c>
      <c r="F7" s="211" t="s">
        <v>59</v>
      </c>
      <c r="G7" s="211" t="s">
        <v>58</v>
      </c>
      <c r="H7" s="211" t="s">
        <v>59</v>
      </c>
      <c r="I7" s="211" t="s">
        <v>58</v>
      </c>
      <c r="J7" s="211" t="s">
        <v>59</v>
      </c>
    </row>
    <row r="8" spans="1:10" s="12" customFormat="1" ht="22.25" customHeight="1" x14ac:dyDescent="0.15">
      <c r="A8" s="206"/>
      <c r="B8" s="204"/>
      <c r="C8" s="208"/>
      <c r="D8" s="195"/>
      <c r="E8" s="211"/>
      <c r="F8" s="211"/>
      <c r="G8" s="211"/>
      <c r="H8" s="211"/>
      <c r="I8" s="211"/>
      <c r="J8" s="211"/>
    </row>
    <row r="9" spans="1:10" s="12" customFormat="1" ht="22.25" customHeight="1" x14ac:dyDescent="0.15">
      <c r="A9" s="206"/>
      <c r="B9" s="204"/>
      <c r="C9" s="208"/>
      <c r="D9" s="201"/>
      <c r="E9" s="211"/>
      <c r="F9" s="211"/>
      <c r="G9" s="211"/>
      <c r="H9" s="211"/>
      <c r="I9" s="211"/>
      <c r="J9" s="211"/>
    </row>
    <row r="10" spans="1:10" s="12" customFormat="1" ht="18" customHeight="1" x14ac:dyDescent="0.15">
      <c r="A10" s="206"/>
      <c r="B10" s="204" t="s">
        <v>6</v>
      </c>
      <c r="C10" s="208"/>
      <c r="D10" s="194">
        <v>0.02</v>
      </c>
      <c r="E10" s="211" t="s">
        <v>58</v>
      </c>
      <c r="F10" s="211" t="s">
        <v>59</v>
      </c>
      <c r="G10" s="211" t="s">
        <v>58</v>
      </c>
      <c r="H10" s="211" t="s">
        <v>59</v>
      </c>
      <c r="I10" s="211" t="s">
        <v>58</v>
      </c>
      <c r="J10" s="211" t="s">
        <v>59</v>
      </c>
    </row>
    <row r="11" spans="1:10" s="12" customFormat="1" ht="18" customHeight="1" x14ac:dyDescent="0.15">
      <c r="A11" s="206"/>
      <c r="B11" s="204"/>
      <c r="C11" s="208"/>
      <c r="D11" s="195"/>
      <c r="E11" s="211"/>
      <c r="F11" s="211"/>
      <c r="G11" s="211"/>
      <c r="H11" s="211"/>
      <c r="I11" s="211"/>
      <c r="J11" s="211"/>
    </row>
    <row r="12" spans="1:10" s="12" customFormat="1" ht="18" customHeight="1" x14ac:dyDescent="0.15">
      <c r="A12" s="206"/>
      <c r="B12" s="204"/>
      <c r="C12" s="208"/>
      <c r="D12" s="201"/>
      <c r="E12" s="211"/>
      <c r="F12" s="211"/>
      <c r="G12" s="211"/>
      <c r="H12" s="211"/>
      <c r="I12" s="211"/>
      <c r="J12" s="211"/>
    </row>
    <row r="13" spans="1:10" s="12" customFormat="1" ht="18" customHeight="1" x14ac:dyDescent="0.15">
      <c r="A13" s="206"/>
      <c r="B13" s="204" t="s">
        <v>7</v>
      </c>
      <c r="C13" s="208"/>
      <c r="D13" s="194">
        <v>0.02</v>
      </c>
      <c r="E13" s="211" t="s">
        <v>58</v>
      </c>
      <c r="F13" s="211" t="s">
        <v>59</v>
      </c>
      <c r="G13" s="211" t="s">
        <v>58</v>
      </c>
      <c r="H13" s="211" t="s">
        <v>59</v>
      </c>
      <c r="I13" s="211" t="s">
        <v>58</v>
      </c>
      <c r="J13" s="211" t="s">
        <v>59</v>
      </c>
    </row>
    <row r="14" spans="1:10" s="12" customFormat="1" ht="18" customHeight="1" x14ac:dyDescent="0.15">
      <c r="A14" s="206"/>
      <c r="B14" s="204"/>
      <c r="C14" s="208"/>
      <c r="D14" s="195"/>
      <c r="E14" s="211"/>
      <c r="F14" s="211"/>
      <c r="G14" s="211"/>
      <c r="H14" s="211"/>
      <c r="I14" s="211"/>
      <c r="J14" s="211"/>
    </row>
    <row r="15" spans="1:10" s="12" customFormat="1" ht="18" customHeight="1" x14ac:dyDescent="0.15">
      <c r="A15" s="206"/>
      <c r="B15" s="204"/>
      <c r="C15" s="208"/>
      <c r="D15" s="201"/>
      <c r="E15" s="211"/>
      <c r="F15" s="211"/>
      <c r="G15" s="211"/>
      <c r="H15" s="211"/>
      <c r="I15" s="211"/>
      <c r="J15" s="211"/>
    </row>
    <row r="16" spans="1:10" s="12" customFormat="1" ht="18" customHeight="1" x14ac:dyDescent="0.15">
      <c r="A16" s="206"/>
      <c r="B16" s="204" t="s">
        <v>8</v>
      </c>
      <c r="C16" s="208"/>
      <c r="D16" s="195">
        <v>0.02</v>
      </c>
      <c r="E16" s="211">
        <v>50</v>
      </c>
      <c r="F16" s="211" t="s">
        <v>477</v>
      </c>
      <c r="G16" s="211">
        <v>50</v>
      </c>
      <c r="H16" s="211" t="s">
        <v>474</v>
      </c>
      <c r="I16" s="211">
        <v>50</v>
      </c>
      <c r="J16" s="211" t="s">
        <v>477</v>
      </c>
    </row>
    <row r="17" spans="1:10" s="12" customFormat="1" ht="18" customHeight="1" x14ac:dyDescent="0.15">
      <c r="A17" s="206"/>
      <c r="B17" s="204"/>
      <c r="C17" s="208"/>
      <c r="D17" s="195"/>
      <c r="E17" s="211"/>
      <c r="F17" s="211"/>
      <c r="G17" s="211"/>
      <c r="H17" s="211"/>
      <c r="I17" s="211"/>
      <c r="J17" s="211"/>
    </row>
    <row r="18" spans="1:10" s="12" customFormat="1" ht="18" customHeight="1" thickBot="1" x14ac:dyDescent="0.2">
      <c r="A18" s="206"/>
      <c r="B18" s="204"/>
      <c r="C18" s="208"/>
      <c r="D18" s="196"/>
      <c r="E18" s="211"/>
      <c r="F18" s="211"/>
      <c r="G18" s="211"/>
      <c r="H18" s="211"/>
      <c r="I18" s="211"/>
      <c r="J18" s="211"/>
    </row>
    <row r="19" spans="1:10" s="12" customFormat="1" ht="22.25" customHeight="1" x14ac:dyDescent="0.15">
      <c r="A19" s="197" t="s">
        <v>9</v>
      </c>
      <c r="B19" s="205" t="s">
        <v>10</v>
      </c>
      <c r="C19" s="198">
        <f>SUM(D19:D39)</f>
        <v>0.15001</v>
      </c>
      <c r="D19" s="203">
        <v>2.1430000000000001E-2</v>
      </c>
      <c r="E19" s="211">
        <v>0</v>
      </c>
      <c r="F19" s="211" t="s">
        <v>492</v>
      </c>
      <c r="G19" s="211">
        <v>50</v>
      </c>
      <c r="H19" s="211" t="s">
        <v>241</v>
      </c>
      <c r="I19" s="211">
        <v>100</v>
      </c>
      <c r="J19" s="211" t="s">
        <v>242</v>
      </c>
    </row>
    <row r="20" spans="1:10" s="12" customFormat="1" ht="22.25" customHeight="1" x14ac:dyDescent="0.15">
      <c r="A20" s="197"/>
      <c r="B20" s="205"/>
      <c r="C20" s="198"/>
      <c r="D20" s="195"/>
      <c r="E20" s="211"/>
      <c r="F20" s="211"/>
      <c r="G20" s="211"/>
      <c r="H20" s="211"/>
      <c r="I20" s="211"/>
      <c r="J20" s="211"/>
    </row>
    <row r="21" spans="1:10" s="12" customFormat="1" ht="22.25" customHeight="1" x14ac:dyDescent="0.15">
      <c r="A21" s="197"/>
      <c r="B21" s="205"/>
      <c r="C21" s="198"/>
      <c r="D21" s="201"/>
      <c r="E21" s="211"/>
      <c r="F21" s="211"/>
      <c r="G21" s="211"/>
      <c r="H21" s="211"/>
      <c r="I21" s="211"/>
      <c r="J21" s="211"/>
    </row>
    <row r="22" spans="1:10" s="12" customFormat="1" ht="18" customHeight="1" x14ac:dyDescent="0.15">
      <c r="A22" s="197"/>
      <c r="B22" s="205" t="s">
        <v>11</v>
      </c>
      <c r="C22" s="198"/>
      <c r="D22" s="194">
        <v>2.1430000000000001E-2</v>
      </c>
      <c r="E22" s="211">
        <v>100</v>
      </c>
      <c r="F22" s="211" t="s">
        <v>243</v>
      </c>
      <c r="G22" s="211">
        <v>50</v>
      </c>
      <c r="H22" s="211" t="s">
        <v>478</v>
      </c>
      <c r="I22" s="211">
        <v>100</v>
      </c>
      <c r="J22" s="211" t="s">
        <v>244</v>
      </c>
    </row>
    <row r="23" spans="1:10" s="12" customFormat="1" ht="18" customHeight="1" x14ac:dyDescent="0.15">
      <c r="A23" s="197"/>
      <c r="B23" s="205"/>
      <c r="C23" s="198"/>
      <c r="D23" s="195"/>
      <c r="E23" s="211"/>
      <c r="F23" s="211"/>
      <c r="G23" s="211"/>
      <c r="H23" s="211"/>
      <c r="I23" s="211"/>
      <c r="J23" s="211"/>
    </row>
    <row r="24" spans="1:10" s="12" customFormat="1" ht="18" customHeight="1" x14ac:dyDescent="0.15">
      <c r="A24" s="197"/>
      <c r="B24" s="205"/>
      <c r="C24" s="198"/>
      <c r="D24" s="201"/>
      <c r="E24" s="211"/>
      <c r="F24" s="211"/>
      <c r="G24" s="211"/>
      <c r="H24" s="211"/>
      <c r="I24" s="211"/>
      <c r="J24" s="211"/>
    </row>
    <row r="25" spans="1:10" s="12" customFormat="1" ht="18" customHeight="1" x14ac:dyDescent="0.15">
      <c r="A25" s="197"/>
      <c r="B25" s="204" t="s">
        <v>12</v>
      </c>
      <c r="C25" s="198"/>
      <c r="D25" s="194">
        <v>2.1430000000000001E-2</v>
      </c>
      <c r="E25" s="211">
        <v>50</v>
      </c>
      <c r="F25" s="211" t="s">
        <v>245</v>
      </c>
      <c r="G25" s="211">
        <v>50</v>
      </c>
      <c r="H25" s="211" t="s">
        <v>246</v>
      </c>
      <c r="I25" s="211">
        <v>100</v>
      </c>
      <c r="J25" s="211" t="s">
        <v>247</v>
      </c>
    </row>
    <row r="26" spans="1:10" s="12" customFormat="1" ht="18" customHeight="1" x14ac:dyDescent="0.15">
      <c r="A26" s="197"/>
      <c r="B26" s="204"/>
      <c r="C26" s="198"/>
      <c r="D26" s="195"/>
      <c r="E26" s="211"/>
      <c r="F26" s="211"/>
      <c r="G26" s="211"/>
      <c r="H26" s="211"/>
      <c r="I26" s="211"/>
      <c r="J26" s="211"/>
    </row>
    <row r="27" spans="1:10" s="12" customFormat="1" ht="18" customHeight="1" x14ac:dyDescent="0.15">
      <c r="A27" s="197"/>
      <c r="B27" s="204"/>
      <c r="C27" s="198"/>
      <c r="D27" s="201"/>
      <c r="E27" s="211"/>
      <c r="F27" s="211"/>
      <c r="G27" s="211"/>
      <c r="H27" s="211"/>
      <c r="I27" s="211"/>
      <c r="J27" s="211"/>
    </row>
    <row r="28" spans="1:10" s="12" customFormat="1" ht="18" customHeight="1" x14ac:dyDescent="0.15">
      <c r="A28" s="197"/>
      <c r="B28" s="204" t="s">
        <v>13</v>
      </c>
      <c r="C28" s="198"/>
      <c r="D28" s="194">
        <v>2.1430000000000001E-2</v>
      </c>
      <c r="E28" s="211" t="s">
        <v>58</v>
      </c>
      <c r="F28" s="211" t="s">
        <v>64</v>
      </c>
      <c r="G28" s="211" t="s">
        <v>58</v>
      </c>
      <c r="H28" s="211" t="s">
        <v>64</v>
      </c>
      <c r="I28" s="211" t="s">
        <v>58</v>
      </c>
      <c r="J28" s="211" t="s">
        <v>64</v>
      </c>
    </row>
    <row r="29" spans="1:10" s="12" customFormat="1" ht="18" customHeight="1" x14ac:dyDescent="0.15">
      <c r="A29" s="197"/>
      <c r="B29" s="204"/>
      <c r="C29" s="198"/>
      <c r="D29" s="195"/>
      <c r="E29" s="211"/>
      <c r="F29" s="211"/>
      <c r="G29" s="211"/>
      <c r="H29" s="211"/>
      <c r="I29" s="211"/>
      <c r="J29" s="211"/>
    </row>
    <row r="30" spans="1:10" s="12" customFormat="1" ht="18" customHeight="1" x14ac:dyDescent="0.15">
      <c r="A30" s="197"/>
      <c r="B30" s="204"/>
      <c r="C30" s="198"/>
      <c r="D30" s="201"/>
      <c r="E30" s="211"/>
      <c r="F30" s="211"/>
      <c r="G30" s="211"/>
      <c r="H30" s="211"/>
      <c r="I30" s="211"/>
      <c r="J30" s="211"/>
    </row>
    <row r="31" spans="1:10" s="12" customFormat="1" ht="31" customHeight="1" x14ac:dyDescent="0.15">
      <c r="A31" s="197"/>
      <c r="B31" s="204" t="s">
        <v>14</v>
      </c>
      <c r="C31" s="198"/>
      <c r="D31" s="194">
        <v>2.1430000000000001E-2</v>
      </c>
      <c r="E31" s="211">
        <v>100</v>
      </c>
      <c r="F31" s="211" t="s">
        <v>469</v>
      </c>
      <c r="G31" s="211">
        <v>50</v>
      </c>
      <c r="H31" s="211" t="s">
        <v>470</v>
      </c>
      <c r="I31" s="211">
        <v>100</v>
      </c>
      <c r="J31" s="211" t="s">
        <v>471</v>
      </c>
    </row>
    <row r="32" spans="1:10" s="12" customFormat="1" ht="31" customHeight="1" x14ac:dyDescent="0.15">
      <c r="A32" s="197"/>
      <c r="B32" s="204"/>
      <c r="C32" s="198"/>
      <c r="D32" s="195"/>
      <c r="E32" s="211"/>
      <c r="F32" s="211"/>
      <c r="G32" s="211"/>
      <c r="H32" s="211"/>
      <c r="I32" s="211"/>
      <c r="J32" s="211"/>
    </row>
    <row r="33" spans="1:10" s="12" customFormat="1" ht="31" customHeight="1" x14ac:dyDescent="0.15">
      <c r="A33" s="197"/>
      <c r="B33" s="204"/>
      <c r="C33" s="198"/>
      <c r="D33" s="201"/>
      <c r="E33" s="211"/>
      <c r="F33" s="211"/>
      <c r="G33" s="211"/>
      <c r="H33" s="211"/>
      <c r="I33" s="211"/>
      <c r="J33" s="211"/>
    </row>
    <row r="34" spans="1:10" s="12" customFormat="1" ht="31" customHeight="1" x14ac:dyDescent="0.15">
      <c r="A34" s="197"/>
      <c r="B34" s="204" t="s">
        <v>16</v>
      </c>
      <c r="C34" s="198"/>
      <c r="D34" s="195">
        <v>2.1430000000000001E-2</v>
      </c>
      <c r="E34" s="211">
        <v>50</v>
      </c>
      <c r="F34" s="211" t="s">
        <v>248</v>
      </c>
      <c r="G34" s="211">
        <v>50</v>
      </c>
      <c r="H34" s="211" t="s">
        <v>249</v>
      </c>
      <c r="I34" s="211">
        <v>100</v>
      </c>
      <c r="J34" s="211" t="s">
        <v>463</v>
      </c>
    </row>
    <row r="35" spans="1:10" s="12" customFormat="1" ht="31" customHeight="1" x14ac:dyDescent="0.15">
      <c r="A35" s="197"/>
      <c r="B35" s="204"/>
      <c r="C35" s="198"/>
      <c r="D35" s="195"/>
      <c r="E35" s="211"/>
      <c r="F35" s="211"/>
      <c r="G35" s="211"/>
      <c r="H35" s="211"/>
      <c r="I35" s="211"/>
      <c r="J35" s="211"/>
    </row>
    <row r="36" spans="1:10" s="12" customFormat="1" ht="31" customHeight="1" x14ac:dyDescent="0.15">
      <c r="A36" s="197"/>
      <c r="B36" s="204"/>
      <c r="C36" s="198"/>
      <c r="D36" s="201"/>
      <c r="E36" s="211"/>
      <c r="F36" s="211"/>
      <c r="G36" s="211"/>
      <c r="H36" s="211"/>
      <c r="I36" s="211"/>
      <c r="J36" s="211"/>
    </row>
    <row r="37" spans="1:10" s="12" customFormat="1" ht="18" customHeight="1" x14ac:dyDescent="0.15">
      <c r="A37" s="197"/>
      <c r="B37" s="204" t="s">
        <v>17</v>
      </c>
      <c r="C37" s="198"/>
      <c r="D37" s="194">
        <v>2.1430000000000001E-2</v>
      </c>
      <c r="E37" s="211">
        <v>50</v>
      </c>
      <c r="F37" s="211" t="s">
        <v>488</v>
      </c>
      <c r="G37" s="211">
        <v>50</v>
      </c>
      <c r="H37" s="211" t="s">
        <v>488</v>
      </c>
      <c r="I37" s="211">
        <v>100</v>
      </c>
      <c r="J37" s="211" t="s">
        <v>250</v>
      </c>
    </row>
    <row r="38" spans="1:10" s="12" customFormat="1" ht="18" customHeight="1" x14ac:dyDescent="0.15">
      <c r="A38" s="197"/>
      <c r="B38" s="204"/>
      <c r="C38" s="198"/>
      <c r="D38" s="195"/>
      <c r="E38" s="211"/>
      <c r="F38" s="211"/>
      <c r="G38" s="211"/>
      <c r="H38" s="211"/>
      <c r="I38" s="211"/>
      <c r="J38" s="211"/>
    </row>
    <row r="39" spans="1:10" s="12" customFormat="1" ht="18" customHeight="1" thickBot="1" x14ac:dyDescent="0.2">
      <c r="A39" s="197"/>
      <c r="B39" s="204"/>
      <c r="C39" s="198"/>
      <c r="D39" s="196"/>
      <c r="E39" s="211"/>
      <c r="F39" s="211"/>
      <c r="G39" s="211"/>
      <c r="H39" s="211"/>
      <c r="I39" s="211"/>
      <c r="J39" s="211"/>
    </row>
    <row r="40" spans="1:10" s="12" customFormat="1" ht="18" customHeight="1" x14ac:dyDescent="0.15">
      <c r="A40" s="197" t="s">
        <v>18</v>
      </c>
      <c r="B40" s="204" t="s">
        <v>19</v>
      </c>
      <c r="C40" s="198">
        <f>SUM(D40:D48)</f>
        <v>9.9989999999999996E-2</v>
      </c>
      <c r="D40" s="203">
        <v>3.3329999999999999E-2</v>
      </c>
      <c r="E40" s="211">
        <v>50</v>
      </c>
      <c r="F40" s="211" t="s">
        <v>489</v>
      </c>
      <c r="G40" s="211">
        <v>50</v>
      </c>
      <c r="H40" s="211" t="s">
        <v>490</v>
      </c>
      <c r="I40" s="211">
        <v>50</v>
      </c>
      <c r="J40" s="211" t="s">
        <v>491</v>
      </c>
    </row>
    <row r="41" spans="1:10" s="12" customFormat="1" ht="18" customHeight="1" x14ac:dyDescent="0.15">
      <c r="A41" s="197"/>
      <c r="B41" s="204"/>
      <c r="C41" s="198"/>
      <c r="D41" s="195"/>
      <c r="E41" s="211"/>
      <c r="F41" s="211"/>
      <c r="G41" s="211"/>
      <c r="H41" s="211"/>
      <c r="I41" s="211"/>
      <c r="J41" s="211"/>
    </row>
    <row r="42" spans="1:10" s="12" customFormat="1" ht="18" customHeight="1" x14ac:dyDescent="0.15">
      <c r="A42" s="197"/>
      <c r="B42" s="204"/>
      <c r="C42" s="198"/>
      <c r="D42" s="201"/>
      <c r="E42" s="211"/>
      <c r="F42" s="211"/>
      <c r="G42" s="211"/>
      <c r="H42" s="211"/>
      <c r="I42" s="211"/>
      <c r="J42" s="211"/>
    </row>
    <row r="43" spans="1:10" s="12" customFormat="1" ht="18" customHeight="1" x14ac:dyDescent="0.15">
      <c r="A43" s="197"/>
      <c r="B43" s="204" t="s">
        <v>20</v>
      </c>
      <c r="C43" s="198"/>
      <c r="D43" s="194">
        <v>3.3329999999999999E-2</v>
      </c>
      <c r="E43" s="211">
        <v>100</v>
      </c>
      <c r="F43" s="211" t="s">
        <v>251</v>
      </c>
      <c r="G43" s="211">
        <v>100</v>
      </c>
      <c r="H43" s="211" t="s">
        <v>252</v>
      </c>
      <c r="I43" s="211">
        <v>100</v>
      </c>
      <c r="J43" s="211" t="s">
        <v>464</v>
      </c>
    </row>
    <row r="44" spans="1:10" s="12" customFormat="1" ht="18" customHeight="1" x14ac:dyDescent="0.15">
      <c r="A44" s="197"/>
      <c r="B44" s="204"/>
      <c r="C44" s="198"/>
      <c r="D44" s="195"/>
      <c r="E44" s="211"/>
      <c r="F44" s="211"/>
      <c r="G44" s="211"/>
      <c r="H44" s="211"/>
      <c r="I44" s="211"/>
      <c r="J44" s="211"/>
    </row>
    <row r="45" spans="1:10" s="12" customFormat="1" ht="18" customHeight="1" x14ac:dyDescent="0.15">
      <c r="A45" s="197"/>
      <c r="B45" s="204"/>
      <c r="C45" s="198"/>
      <c r="D45" s="201"/>
      <c r="E45" s="211"/>
      <c r="F45" s="211"/>
      <c r="G45" s="211"/>
      <c r="H45" s="211"/>
      <c r="I45" s="211"/>
      <c r="J45" s="211"/>
    </row>
    <row r="46" spans="1:10" s="12" customFormat="1" ht="18" customHeight="1" x14ac:dyDescent="0.15">
      <c r="A46" s="197"/>
      <c r="B46" s="204" t="s">
        <v>21</v>
      </c>
      <c r="C46" s="198"/>
      <c r="D46" s="194">
        <v>3.3329999999999999E-2</v>
      </c>
      <c r="E46" s="211">
        <v>50</v>
      </c>
      <c r="F46" s="211" t="s">
        <v>253</v>
      </c>
      <c r="G46" s="211">
        <v>0</v>
      </c>
      <c r="H46" s="211" t="s">
        <v>475</v>
      </c>
      <c r="I46" s="211">
        <v>100</v>
      </c>
      <c r="J46" s="211" t="s">
        <v>254</v>
      </c>
    </row>
    <row r="47" spans="1:10" s="12" customFormat="1" ht="18" customHeight="1" x14ac:dyDescent="0.15">
      <c r="A47" s="197"/>
      <c r="B47" s="204"/>
      <c r="C47" s="198"/>
      <c r="D47" s="195"/>
      <c r="E47" s="211"/>
      <c r="F47" s="211"/>
      <c r="G47" s="211"/>
      <c r="H47" s="211"/>
      <c r="I47" s="211"/>
      <c r="J47" s="211"/>
    </row>
    <row r="48" spans="1:10" s="12" customFormat="1" ht="18" customHeight="1" thickBot="1" x14ac:dyDescent="0.2">
      <c r="A48" s="197"/>
      <c r="B48" s="204"/>
      <c r="C48" s="198"/>
      <c r="D48" s="196"/>
      <c r="E48" s="211"/>
      <c r="F48" s="211"/>
      <c r="G48" s="211"/>
      <c r="H48" s="211"/>
      <c r="I48" s="211"/>
      <c r="J48" s="211"/>
    </row>
    <row r="49" spans="1:10" s="12" customFormat="1" ht="21.75" customHeight="1" x14ac:dyDescent="0.15">
      <c r="A49" s="197" t="s">
        <v>421</v>
      </c>
      <c r="B49" s="204" t="s">
        <v>23</v>
      </c>
      <c r="C49" s="198">
        <f>SUM(D49:D60)</f>
        <v>0.1</v>
      </c>
      <c r="D49" s="203">
        <v>2.5000000000000001E-2</v>
      </c>
      <c r="E49" s="211">
        <v>100</v>
      </c>
      <c r="F49" s="211" t="s">
        <v>255</v>
      </c>
      <c r="G49" s="211">
        <v>100</v>
      </c>
      <c r="H49" s="211" t="s">
        <v>255</v>
      </c>
      <c r="I49" s="211">
        <v>100</v>
      </c>
      <c r="J49" s="211" t="s">
        <v>255</v>
      </c>
    </row>
    <row r="50" spans="1:10" s="12" customFormat="1" ht="21.75" customHeight="1" x14ac:dyDescent="0.15">
      <c r="A50" s="197"/>
      <c r="B50" s="204"/>
      <c r="C50" s="198"/>
      <c r="D50" s="195"/>
      <c r="E50" s="211"/>
      <c r="F50" s="211"/>
      <c r="G50" s="211"/>
      <c r="H50" s="211"/>
      <c r="I50" s="211"/>
      <c r="J50" s="211"/>
    </row>
    <row r="51" spans="1:10" s="12" customFormat="1" ht="21.75" customHeight="1" x14ac:dyDescent="0.15">
      <c r="A51" s="197"/>
      <c r="B51" s="204"/>
      <c r="C51" s="198"/>
      <c r="D51" s="201"/>
      <c r="E51" s="211"/>
      <c r="F51" s="211"/>
      <c r="G51" s="211"/>
      <c r="H51" s="211"/>
      <c r="I51" s="211"/>
      <c r="J51" s="211"/>
    </row>
    <row r="52" spans="1:10" s="12" customFormat="1" ht="38" customHeight="1" x14ac:dyDescent="0.15">
      <c r="A52" s="197"/>
      <c r="B52" s="204" t="s">
        <v>24</v>
      </c>
      <c r="C52" s="198"/>
      <c r="D52" s="194">
        <v>2.5000000000000001E-2</v>
      </c>
      <c r="E52" s="211">
        <v>50</v>
      </c>
      <c r="F52" s="211" t="s">
        <v>472</v>
      </c>
      <c r="G52" s="211">
        <v>50</v>
      </c>
      <c r="H52" s="211" t="s">
        <v>564</v>
      </c>
      <c r="I52" s="211">
        <v>50</v>
      </c>
      <c r="J52" s="211" t="s">
        <v>472</v>
      </c>
    </row>
    <row r="53" spans="1:10" s="12" customFormat="1" ht="38" customHeight="1" x14ac:dyDescent="0.15">
      <c r="A53" s="197"/>
      <c r="B53" s="204"/>
      <c r="C53" s="198"/>
      <c r="D53" s="195"/>
      <c r="E53" s="211"/>
      <c r="F53" s="211"/>
      <c r="G53" s="211"/>
      <c r="H53" s="212"/>
      <c r="I53" s="211"/>
      <c r="J53" s="211"/>
    </row>
    <row r="54" spans="1:10" s="12" customFormat="1" ht="38" customHeight="1" x14ac:dyDescent="0.15">
      <c r="A54" s="197"/>
      <c r="B54" s="204"/>
      <c r="C54" s="198"/>
      <c r="D54" s="201"/>
      <c r="E54" s="211"/>
      <c r="F54" s="211"/>
      <c r="G54" s="211"/>
      <c r="H54" s="212"/>
      <c r="I54" s="211"/>
      <c r="J54" s="211"/>
    </row>
    <row r="55" spans="1:10" s="12" customFormat="1" ht="22.25" customHeight="1" x14ac:dyDescent="0.15">
      <c r="A55" s="197"/>
      <c r="B55" s="204" t="s">
        <v>25</v>
      </c>
      <c r="C55" s="198"/>
      <c r="D55" s="194">
        <v>2.5000000000000001E-2</v>
      </c>
      <c r="E55" s="211" t="s">
        <v>58</v>
      </c>
      <c r="F55" s="211" t="s">
        <v>64</v>
      </c>
      <c r="G55" s="211" t="s">
        <v>58</v>
      </c>
      <c r="H55" s="211" t="s">
        <v>64</v>
      </c>
      <c r="I55" s="211" t="s">
        <v>58</v>
      </c>
      <c r="J55" s="211" t="s">
        <v>64</v>
      </c>
    </row>
    <row r="56" spans="1:10" s="12" customFormat="1" ht="22.25" customHeight="1" x14ac:dyDescent="0.15">
      <c r="A56" s="197"/>
      <c r="B56" s="204"/>
      <c r="C56" s="198"/>
      <c r="D56" s="195"/>
      <c r="E56" s="211"/>
      <c r="F56" s="211"/>
      <c r="G56" s="211"/>
      <c r="H56" s="211"/>
      <c r="I56" s="211"/>
      <c r="J56" s="211"/>
    </row>
    <row r="57" spans="1:10" s="12" customFormat="1" ht="22.25" customHeight="1" x14ac:dyDescent="0.15">
      <c r="A57" s="197"/>
      <c r="B57" s="204"/>
      <c r="C57" s="198"/>
      <c r="D57" s="201"/>
      <c r="E57" s="211"/>
      <c r="F57" s="211"/>
      <c r="G57" s="211"/>
      <c r="H57" s="211"/>
      <c r="I57" s="211"/>
      <c r="J57" s="211"/>
    </row>
    <row r="58" spans="1:10" s="12" customFormat="1" ht="38" customHeight="1" x14ac:dyDescent="0.15">
      <c r="A58" s="197"/>
      <c r="B58" s="204" t="s">
        <v>26</v>
      </c>
      <c r="C58" s="198"/>
      <c r="D58" s="194">
        <v>2.5000000000000001E-2</v>
      </c>
      <c r="E58" s="211">
        <v>100</v>
      </c>
      <c r="F58" s="211" t="s">
        <v>465</v>
      </c>
      <c r="G58" s="211">
        <v>100</v>
      </c>
      <c r="H58" s="211" t="s">
        <v>486</v>
      </c>
      <c r="I58" s="211">
        <v>0</v>
      </c>
      <c r="J58" s="211" t="s">
        <v>256</v>
      </c>
    </row>
    <row r="59" spans="1:10" s="12" customFormat="1" ht="38" customHeight="1" x14ac:dyDescent="0.15">
      <c r="A59" s="197"/>
      <c r="B59" s="204"/>
      <c r="C59" s="198"/>
      <c r="D59" s="195"/>
      <c r="E59" s="211"/>
      <c r="F59" s="211"/>
      <c r="G59" s="211"/>
      <c r="H59" s="211"/>
      <c r="I59" s="211"/>
      <c r="J59" s="211"/>
    </row>
    <row r="60" spans="1:10" s="12" customFormat="1" ht="38" customHeight="1" thickBot="1" x14ac:dyDescent="0.2">
      <c r="A60" s="197"/>
      <c r="B60" s="204"/>
      <c r="C60" s="198"/>
      <c r="D60" s="196"/>
      <c r="E60" s="211"/>
      <c r="F60" s="211"/>
      <c r="G60" s="211"/>
      <c r="H60" s="211"/>
      <c r="I60" s="211"/>
      <c r="J60" s="211"/>
    </row>
    <row r="61" spans="1:10" s="12" customFormat="1" ht="22.75" customHeight="1" x14ac:dyDescent="0.15">
      <c r="A61" s="197" t="s">
        <v>370</v>
      </c>
      <c r="B61" s="204" t="s">
        <v>418</v>
      </c>
      <c r="C61" s="198">
        <f>SUM(D61:D72)</f>
        <v>0.05</v>
      </c>
      <c r="D61" s="203">
        <v>1.2500000000000001E-2</v>
      </c>
      <c r="E61" s="211">
        <v>50</v>
      </c>
      <c r="F61" s="211" t="s">
        <v>257</v>
      </c>
      <c r="G61" s="211">
        <v>0</v>
      </c>
      <c r="H61" s="211" t="s">
        <v>479</v>
      </c>
      <c r="I61" s="211">
        <v>50</v>
      </c>
      <c r="J61" s="211" t="s">
        <v>258</v>
      </c>
    </row>
    <row r="62" spans="1:10" s="12" customFormat="1" ht="22.75" customHeight="1" x14ac:dyDescent="0.15">
      <c r="A62" s="197"/>
      <c r="B62" s="204"/>
      <c r="C62" s="198"/>
      <c r="D62" s="195"/>
      <c r="E62" s="211"/>
      <c r="F62" s="211"/>
      <c r="G62" s="211"/>
      <c r="H62" s="211"/>
      <c r="I62" s="211"/>
      <c r="J62" s="211"/>
    </row>
    <row r="63" spans="1:10" s="12" customFormat="1" ht="22.75" customHeight="1" x14ac:dyDescent="0.15">
      <c r="A63" s="197"/>
      <c r="B63" s="204"/>
      <c r="C63" s="198"/>
      <c r="D63" s="201"/>
      <c r="E63" s="211"/>
      <c r="F63" s="211"/>
      <c r="G63" s="211"/>
      <c r="H63" s="211"/>
      <c r="I63" s="211"/>
      <c r="J63" s="211"/>
    </row>
    <row r="64" spans="1:10" s="12" customFormat="1" ht="18" customHeight="1" x14ac:dyDescent="0.15">
      <c r="A64" s="197"/>
      <c r="B64" s="204" t="s">
        <v>416</v>
      </c>
      <c r="C64" s="198"/>
      <c r="D64" s="194">
        <v>1.2500000000000001E-2</v>
      </c>
      <c r="E64" s="211">
        <v>50</v>
      </c>
      <c r="F64" s="211" t="s">
        <v>259</v>
      </c>
      <c r="G64" s="211">
        <v>50</v>
      </c>
      <c r="H64" s="211" t="s">
        <v>259</v>
      </c>
      <c r="I64" s="211">
        <v>50</v>
      </c>
      <c r="J64" s="211" t="s">
        <v>260</v>
      </c>
    </row>
    <row r="65" spans="1:10" s="12" customFormat="1" ht="18" customHeight="1" x14ac:dyDescent="0.15">
      <c r="A65" s="197"/>
      <c r="B65" s="204"/>
      <c r="C65" s="198"/>
      <c r="D65" s="195"/>
      <c r="E65" s="211"/>
      <c r="F65" s="211"/>
      <c r="G65" s="211"/>
      <c r="H65" s="211"/>
      <c r="I65" s="211"/>
      <c r="J65" s="211"/>
    </row>
    <row r="66" spans="1:10" s="12" customFormat="1" ht="18" customHeight="1" x14ac:dyDescent="0.15">
      <c r="A66" s="197"/>
      <c r="B66" s="204"/>
      <c r="C66" s="198"/>
      <c r="D66" s="201"/>
      <c r="E66" s="211"/>
      <c r="F66" s="211"/>
      <c r="G66" s="211"/>
      <c r="H66" s="211"/>
      <c r="I66" s="211"/>
      <c r="J66" s="211"/>
    </row>
    <row r="67" spans="1:10" s="12" customFormat="1" ht="44" customHeight="1" x14ac:dyDescent="0.15">
      <c r="A67" s="197"/>
      <c r="B67" s="204" t="s">
        <v>417</v>
      </c>
      <c r="C67" s="198"/>
      <c r="D67" s="194">
        <v>1.2500000000000001E-2</v>
      </c>
      <c r="E67" s="211">
        <v>100</v>
      </c>
      <c r="F67" s="211" t="s">
        <v>261</v>
      </c>
      <c r="G67" s="211">
        <v>50</v>
      </c>
      <c r="H67" s="211" t="s">
        <v>473</v>
      </c>
      <c r="I67" s="211">
        <v>50</v>
      </c>
      <c r="J67" s="211" t="s">
        <v>481</v>
      </c>
    </row>
    <row r="68" spans="1:10" s="12" customFormat="1" ht="44" customHeight="1" x14ac:dyDescent="0.15">
      <c r="A68" s="197"/>
      <c r="B68" s="204"/>
      <c r="C68" s="198"/>
      <c r="D68" s="195"/>
      <c r="E68" s="211"/>
      <c r="F68" s="211"/>
      <c r="G68" s="211"/>
      <c r="H68" s="211"/>
      <c r="I68" s="211"/>
      <c r="J68" s="211"/>
    </row>
    <row r="69" spans="1:10" s="12" customFormat="1" ht="44" customHeight="1" x14ac:dyDescent="0.15">
      <c r="A69" s="197"/>
      <c r="B69" s="204"/>
      <c r="C69" s="198"/>
      <c r="D69" s="201"/>
      <c r="E69" s="211"/>
      <c r="F69" s="211"/>
      <c r="G69" s="211"/>
      <c r="H69" s="211"/>
      <c r="I69" s="211"/>
      <c r="J69" s="211"/>
    </row>
    <row r="70" spans="1:10" s="12" customFormat="1" ht="18" customHeight="1" x14ac:dyDescent="0.15">
      <c r="A70" s="197"/>
      <c r="B70" s="204" t="s">
        <v>32</v>
      </c>
      <c r="C70" s="198"/>
      <c r="D70" s="194">
        <v>1.2500000000000001E-2</v>
      </c>
      <c r="E70" s="211">
        <v>100</v>
      </c>
      <c r="F70" s="211" t="s">
        <v>262</v>
      </c>
      <c r="G70" s="211">
        <v>100</v>
      </c>
      <c r="H70" s="211" t="s">
        <v>262</v>
      </c>
      <c r="I70" s="211">
        <v>100</v>
      </c>
      <c r="J70" s="211" t="s">
        <v>263</v>
      </c>
    </row>
    <row r="71" spans="1:10" s="12" customFormat="1" ht="18" customHeight="1" x14ac:dyDescent="0.15">
      <c r="A71" s="197"/>
      <c r="B71" s="204"/>
      <c r="C71" s="198"/>
      <c r="D71" s="195"/>
      <c r="E71" s="211"/>
      <c r="F71" s="211"/>
      <c r="G71" s="211"/>
      <c r="H71" s="211"/>
      <c r="I71" s="211"/>
      <c r="J71" s="211"/>
    </row>
    <row r="72" spans="1:10" s="12" customFormat="1" ht="18" customHeight="1" thickBot="1" x14ac:dyDescent="0.2">
      <c r="A72" s="197"/>
      <c r="B72" s="204"/>
      <c r="C72" s="198"/>
      <c r="D72" s="196"/>
      <c r="E72" s="211"/>
      <c r="F72" s="211"/>
      <c r="G72" s="211"/>
      <c r="H72" s="211"/>
      <c r="I72" s="211"/>
      <c r="J72" s="211"/>
    </row>
    <row r="73" spans="1:10" s="12" customFormat="1" ht="22.5" customHeight="1" x14ac:dyDescent="0.15">
      <c r="A73" s="197" t="s">
        <v>33</v>
      </c>
      <c r="B73" s="204" t="s">
        <v>34</v>
      </c>
      <c r="C73" s="202">
        <f>SUM(D73:D78)</f>
        <v>0.1</v>
      </c>
      <c r="D73" s="203">
        <v>0.05</v>
      </c>
      <c r="E73" s="211">
        <v>50</v>
      </c>
      <c r="F73" s="211" t="s">
        <v>485</v>
      </c>
      <c r="G73" s="211">
        <v>50</v>
      </c>
      <c r="H73" s="211" t="s">
        <v>264</v>
      </c>
      <c r="I73" s="211">
        <v>100</v>
      </c>
      <c r="J73" s="211" t="s">
        <v>265</v>
      </c>
    </row>
    <row r="74" spans="1:10" s="12" customFormat="1" ht="22.5" customHeight="1" x14ac:dyDescent="0.15">
      <c r="A74" s="197"/>
      <c r="B74" s="204"/>
      <c r="C74" s="202"/>
      <c r="D74" s="195"/>
      <c r="E74" s="211"/>
      <c r="F74" s="211"/>
      <c r="G74" s="211"/>
      <c r="H74" s="211"/>
      <c r="I74" s="211"/>
      <c r="J74" s="211"/>
    </row>
    <row r="75" spans="1:10" s="12" customFormat="1" ht="22.5" customHeight="1" x14ac:dyDescent="0.15">
      <c r="A75" s="197"/>
      <c r="B75" s="204"/>
      <c r="C75" s="202"/>
      <c r="D75" s="201"/>
      <c r="E75" s="211"/>
      <c r="F75" s="211"/>
      <c r="G75" s="211"/>
      <c r="H75" s="211"/>
      <c r="I75" s="211"/>
      <c r="J75" s="211"/>
    </row>
    <row r="76" spans="1:10" s="12" customFormat="1" ht="22.25" customHeight="1" x14ac:dyDescent="0.15">
      <c r="A76" s="197"/>
      <c r="B76" s="204" t="s">
        <v>35</v>
      </c>
      <c r="C76" s="202"/>
      <c r="D76" s="194">
        <v>0.05</v>
      </c>
      <c r="E76" s="211">
        <v>100</v>
      </c>
      <c r="F76" s="211" t="s">
        <v>266</v>
      </c>
      <c r="G76" s="211">
        <v>100</v>
      </c>
      <c r="H76" s="211" t="s">
        <v>266</v>
      </c>
      <c r="I76" s="211">
        <v>100</v>
      </c>
      <c r="J76" s="211" t="s">
        <v>266</v>
      </c>
    </row>
    <row r="77" spans="1:10" s="12" customFormat="1" ht="22.25" customHeight="1" x14ac:dyDescent="0.15">
      <c r="A77" s="197"/>
      <c r="B77" s="204"/>
      <c r="C77" s="202"/>
      <c r="D77" s="195"/>
      <c r="E77" s="211"/>
      <c r="F77" s="211"/>
      <c r="G77" s="211"/>
      <c r="H77" s="211"/>
      <c r="I77" s="211"/>
      <c r="J77" s="211"/>
    </row>
    <row r="78" spans="1:10" s="12" customFormat="1" ht="22.25" customHeight="1" thickBot="1" x14ac:dyDescent="0.2">
      <c r="A78" s="197"/>
      <c r="B78" s="204"/>
      <c r="C78" s="202"/>
      <c r="D78" s="196"/>
      <c r="E78" s="211"/>
      <c r="F78" s="211"/>
      <c r="G78" s="211"/>
      <c r="H78" s="211"/>
      <c r="I78" s="211"/>
      <c r="J78" s="211"/>
    </row>
    <row r="79" spans="1:10" s="12" customFormat="1" ht="25.5" customHeight="1" x14ac:dyDescent="0.15">
      <c r="A79" s="197" t="s">
        <v>37</v>
      </c>
      <c r="B79" s="204" t="s">
        <v>38</v>
      </c>
      <c r="C79" s="202">
        <f>SUM(D79:D87)</f>
        <v>0.1</v>
      </c>
      <c r="D79" s="195">
        <v>0.04</v>
      </c>
      <c r="E79" s="211">
        <v>100</v>
      </c>
      <c r="F79" s="211" t="s">
        <v>480</v>
      </c>
      <c r="G79" s="211">
        <v>100</v>
      </c>
      <c r="H79" s="211" t="s">
        <v>267</v>
      </c>
      <c r="I79" s="211">
        <v>100</v>
      </c>
      <c r="J79" s="211" t="s">
        <v>267</v>
      </c>
    </row>
    <row r="80" spans="1:10" s="12" customFormat="1" ht="25.5" customHeight="1" x14ac:dyDescent="0.15">
      <c r="A80" s="197"/>
      <c r="B80" s="204"/>
      <c r="C80" s="202"/>
      <c r="D80" s="195"/>
      <c r="E80" s="211"/>
      <c r="F80" s="211"/>
      <c r="G80" s="211"/>
      <c r="H80" s="211"/>
      <c r="I80" s="211"/>
      <c r="J80" s="211"/>
    </row>
    <row r="81" spans="1:10" s="12" customFormat="1" ht="25.5" customHeight="1" x14ac:dyDescent="0.15">
      <c r="A81" s="197"/>
      <c r="B81" s="204"/>
      <c r="C81" s="202"/>
      <c r="D81" s="201"/>
      <c r="E81" s="211"/>
      <c r="F81" s="211"/>
      <c r="G81" s="211"/>
      <c r="H81" s="211"/>
      <c r="I81" s="211"/>
      <c r="J81" s="211"/>
    </row>
    <row r="82" spans="1:10" s="12" customFormat="1" ht="22.25" customHeight="1" x14ac:dyDescent="0.15">
      <c r="A82" s="197"/>
      <c r="B82" s="204" t="s">
        <v>39</v>
      </c>
      <c r="C82" s="202"/>
      <c r="D82" s="194">
        <v>0.04</v>
      </c>
      <c r="E82" s="211">
        <v>100</v>
      </c>
      <c r="F82" s="211" t="s">
        <v>268</v>
      </c>
      <c r="G82" s="211">
        <v>50</v>
      </c>
      <c r="H82" s="211" t="s">
        <v>269</v>
      </c>
      <c r="I82" s="211">
        <v>100</v>
      </c>
      <c r="J82" s="211" t="s">
        <v>268</v>
      </c>
    </row>
    <row r="83" spans="1:10" s="12" customFormat="1" ht="22.25" customHeight="1" x14ac:dyDescent="0.15">
      <c r="A83" s="197"/>
      <c r="B83" s="204"/>
      <c r="C83" s="202"/>
      <c r="D83" s="195"/>
      <c r="E83" s="211"/>
      <c r="F83" s="211"/>
      <c r="G83" s="211"/>
      <c r="H83" s="211"/>
      <c r="I83" s="211"/>
      <c r="J83" s="211"/>
    </row>
    <row r="84" spans="1:10" s="12" customFormat="1" ht="22.25" customHeight="1" x14ac:dyDescent="0.15">
      <c r="A84" s="197"/>
      <c r="B84" s="204"/>
      <c r="C84" s="202"/>
      <c r="D84" s="201"/>
      <c r="E84" s="211"/>
      <c r="F84" s="211"/>
      <c r="G84" s="211"/>
      <c r="H84" s="211"/>
      <c r="I84" s="211"/>
      <c r="J84" s="211"/>
    </row>
    <row r="85" spans="1:10" s="12" customFormat="1" ht="18" customHeight="1" x14ac:dyDescent="0.15">
      <c r="A85" s="197"/>
      <c r="B85" s="204" t="s">
        <v>40</v>
      </c>
      <c r="C85" s="202"/>
      <c r="D85" s="194">
        <v>0.02</v>
      </c>
      <c r="E85" s="211">
        <v>100</v>
      </c>
      <c r="F85" s="211" t="s">
        <v>270</v>
      </c>
      <c r="G85" s="211">
        <v>100</v>
      </c>
      <c r="H85" s="211" t="s">
        <v>270</v>
      </c>
      <c r="I85" s="211">
        <v>100</v>
      </c>
      <c r="J85" s="211" t="s">
        <v>270</v>
      </c>
    </row>
    <row r="86" spans="1:10" s="12" customFormat="1" ht="18" customHeight="1" x14ac:dyDescent="0.15">
      <c r="A86" s="197"/>
      <c r="B86" s="204"/>
      <c r="C86" s="202"/>
      <c r="D86" s="195"/>
      <c r="E86" s="211"/>
      <c r="F86" s="211"/>
      <c r="G86" s="211"/>
      <c r="H86" s="211"/>
      <c r="I86" s="211"/>
      <c r="J86" s="211"/>
    </row>
    <row r="87" spans="1:10" s="12" customFormat="1" ht="18" customHeight="1" thickBot="1" x14ac:dyDescent="0.2">
      <c r="A87" s="197"/>
      <c r="B87" s="204"/>
      <c r="C87" s="202"/>
      <c r="D87" s="196"/>
      <c r="E87" s="211"/>
      <c r="F87" s="211"/>
      <c r="G87" s="211"/>
      <c r="H87" s="211"/>
      <c r="I87" s="211"/>
      <c r="J87" s="211"/>
    </row>
    <row r="88" spans="1:10" s="12" customFormat="1" ht="18" customHeight="1" x14ac:dyDescent="0.15">
      <c r="A88" s="197" t="s">
        <v>41</v>
      </c>
      <c r="B88" s="204" t="s">
        <v>368</v>
      </c>
      <c r="C88" s="198">
        <f>SUM(D88:D99)</f>
        <v>0.1</v>
      </c>
      <c r="D88" s="195">
        <v>2.5000000000000001E-2</v>
      </c>
      <c r="E88" s="211">
        <v>100</v>
      </c>
      <c r="F88" s="211" t="s">
        <v>271</v>
      </c>
      <c r="G88" s="211">
        <v>50</v>
      </c>
      <c r="H88" s="211" t="s">
        <v>466</v>
      </c>
      <c r="I88" s="211">
        <v>100</v>
      </c>
      <c r="J88" s="211" t="s">
        <v>272</v>
      </c>
    </row>
    <row r="89" spans="1:10" s="12" customFormat="1" ht="18" customHeight="1" x14ac:dyDescent="0.15">
      <c r="A89" s="197"/>
      <c r="B89" s="204"/>
      <c r="C89" s="198"/>
      <c r="D89" s="195"/>
      <c r="E89" s="211"/>
      <c r="F89" s="211"/>
      <c r="G89" s="211"/>
      <c r="H89" s="211"/>
      <c r="I89" s="211"/>
      <c r="J89" s="211"/>
    </row>
    <row r="90" spans="1:10" s="12" customFormat="1" ht="18" customHeight="1" x14ac:dyDescent="0.15">
      <c r="A90" s="197"/>
      <c r="B90" s="204"/>
      <c r="C90" s="198"/>
      <c r="D90" s="201"/>
      <c r="E90" s="211"/>
      <c r="F90" s="211"/>
      <c r="G90" s="211"/>
      <c r="H90" s="211"/>
      <c r="I90" s="211"/>
      <c r="J90" s="211"/>
    </row>
    <row r="91" spans="1:10" s="12" customFormat="1" ht="18" customHeight="1" x14ac:dyDescent="0.15">
      <c r="A91" s="197"/>
      <c r="B91" s="204" t="s">
        <v>43</v>
      </c>
      <c r="C91" s="198"/>
      <c r="D91" s="194">
        <v>2.5000000000000001E-2</v>
      </c>
      <c r="E91" s="211">
        <v>100</v>
      </c>
      <c r="F91" s="211" t="s">
        <v>482</v>
      </c>
      <c r="G91" s="211">
        <v>100</v>
      </c>
      <c r="H91" s="211" t="s">
        <v>273</v>
      </c>
      <c r="I91" s="211">
        <v>100</v>
      </c>
      <c r="J91" s="211" t="s">
        <v>273</v>
      </c>
    </row>
    <row r="92" spans="1:10" s="12" customFormat="1" ht="18" customHeight="1" x14ac:dyDescent="0.15">
      <c r="A92" s="197"/>
      <c r="B92" s="204"/>
      <c r="C92" s="198"/>
      <c r="D92" s="195"/>
      <c r="E92" s="211"/>
      <c r="F92" s="211"/>
      <c r="G92" s="211"/>
      <c r="H92" s="211"/>
      <c r="I92" s="211"/>
      <c r="J92" s="211"/>
    </row>
    <row r="93" spans="1:10" s="12" customFormat="1" ht="18" customHeight="1" x14ac:dyDescent="0.15">
      <c r="A93" s="197"/>
      <c r="B93" s="204"/>
      <c r="C93" s="198"/>
      <c r="D93" s="201"/>
      <c r="E93" s="211"/>
      <c r="F93" s="211"/>
      <c r="G93" s="211"/>
      <c r="H93" s="211"/>
      <c r="I93" s="211"/>
      <c r="J93" s="211"/>
    </row>
    <row r="94" spans="1:10" s="12" customFormat="1" ht="18" customHeight="1" x14ac:dyDescent="0.15">
      <c r="A94" s="197"/>
      <c r="B94" s="204" t="s">
        <v>45</v>
      </c>
      <c r="C94" s="198"/>
      <c r="D94" s="194">
        <v>2.5000000000000001E-2</v>
      </c>
      <c r="E94" s="211">
        <v>100</v>
      </c>
      <c r="F94" s="211" t="s">
        <v>274</v>
      </c>
      <c r="G94" s="211">
        <v>100</v>
      </c>
      <c r="H94" s="211" t="s">
        <v>274</v>
      </c>
      <c r="I94" s="211">
        <v>100</v>
      </c>
      <c r="J94" s="211" t="s">
        <v>274</v>
      </c>
    </row>
    <row r="95" spans="1:10" s="12" customFormat="1" ht="18" customHeight="1" x14ac:dyDescent="0.15">
      <c r="A95" s="197"/>
      <c r="B95" s="204"/>
      <c r="C95" s="198"/>
      <c r="D95" s="195"/>
      <c r="E95" s="211"/>
      <c r="F95" s="211"/>
      <c r="G95" s="211"/>
      <c r="H95" s="211"/>
      <c r="I95" s="211"/>
      <c r="J95" s="211"/>
    </row>
    <row r="96" spans="1:10" s="12" customFormat="1" ht="18" customHeight="1" x14ac:dyDescent="0.15">
      <c r="A96" s="197"/>
      <c r="B96" s="204"/>
      <c r="C96" s="198"/>
      <c r="D96" s="201"/>
      <c r="E96" s="211"/>
      <c r="F96" s="211"/>
      <c r="G96" s="211"/>
      <c r="H96" s="211"/>
      <c r="I96" s="211"/>
      <c r="J96" s="211"/>
    </row>
    <row r="97" spans="1:10" s="12" customFormat="1" ht="18" customHeight="1" x14ac:dyDescent="0.15">
      <c r="A97" s="197"/>
      <c r="B97" s="204" t="s">
        <v>46</v>
      </c>
      <c r="C97" s="198"/>
      <c r="D97" s="194">
        <v>2.5000000000000001E-2</v>
      </c>
      <c r="E97" s="211" t="s">
        <v>58</v>
      </c>
      <c r="F97" s="211" t="s">
        <v>64</v>
      </c>
      <c r="G97" s="211" t="s">
        <v>58</v>
      </c>
      <c r="H97" s="211" t="s">
        <v>64</v>
      </c>
      <c r="I97" s="211" t="s">
        <v>58</v>
      </c>
      <c r="J97" s="211" t="s">
        <v>64</v>
      </c>
    </row>
    <row r="98" spans="1:10" s="12" customFormat="1" ht="18" customHeight="1" x14ac:dyDescent="0.15">
      <c r="A98" s="197"/>
      <c r="B98" s="204"/>
      <c r="C98" s="198"/>
      <c r="D98" s="195"/>
      <c r="E98" s="211"/>
      <c r="F98" s="211"/>
      <c r="G98" s="211"/>
      <c r="H98" s="211"/>
      <c r="I98" s="211"/>
      <c r="J98" s="211"/>
    </row>
    <row r="99" spans="1:10" s="12" customFormat="1" ht="18" customHeight="1" thickBot="1" x14ac:dyDescent="0.2">
      <c r="A99" s="197"/>
      <c r="B99" s="204"/>
      <c r="C99" s="198"/>
      <c r="D99" s="196"/>
      <c r="E99" s="211"/>
      <c r="F99" s="211"/>
      <c r="G99" s="211"/>
      <c r="H99" s="211"/>
      <c r="I99" s="211"/>
      <c r="J99" s="211"/>
    </row>
    <row r="100" spans="1:10" s="12" customFormat="1" ht="18" customHeight="1" x14ac:dyDescent="0.15">
      <c r="A100" s="197" t="s">
        <v>47</v>
      </c>
      <c r="B100" s="204" t="s">
        <v>48</v>
      </c>
      <c r="C100" s="198">
        <f>SUM(D100:D105)</f>
        <v>0.15000000000000002</v>
      </c>
      <c r="D100" s="195">
        <v>0.05</v>
      </c>
      <c r="E100" s="211">
        <v>0</v>
      </c>
      <c r="F100" s="211" t="s">
        <v>483</v>
      </c>
      <c r="G100" s="211">
        <v>50</v>
      </c>
      <c r="H100" s="211" t="s">
        <v>484</v>
      </c>
      <c r="I100" s="211">
        <v>50</v>
      </c>
      <c r="J100" s="211" t="s">
        <v>487</v>
      </c>
    </row>
    <row r="101" spans="1:10" s="12" customFormat="1" ht="18" customHeight="1" x14ac:dyDescent="0.15">
      <c r="A101" s="197"/>
      <c r="B101" s="204"/>
      <c r="C101" s="198"/>
      <c r="D101" s="195"/>
      <c r="E101" s="211"/>
      <c r="F101" s="211"/>
      <c r="G101" s="211"/>
      <c r="H101" s="211"/>
      <c r="I101" s="211"/>
      <c r="J101" s="211"/>
    </row>
    <row r="102" spans="1:10" s="12" customFormat="1" ht="18" customHeight="1" x14ac:dyDescent="0.15">
      <c r="A102" s="197"/>
      <c r="B102" s="204"/>
      <c r="C102" s="198"/>
      <c r="D102" s="201"/>
      <c r="E102" s="211"/>
      <c r="F102" s="211"/>
      <c r="G102" s="211"/>
      <c r="H102" s="211"/>
      <c r="I102" s="211"/>
      <c r="J102" s="211"/>
    </row>
    <row r="103" spans="1:10" s="12" customFormat="1" ht="18" customHeight="1" x14ac:dyDescent="0.15">
      <c r="A103" s="197"/>
      <c r="B103" s="204" t="s">
        <v>49</v>
      </c>
      <c r="C103" s="198"/>
      <c r="D103" s="194">
        <v>0.1</v>
      </c>
      <c r="E103" s="211">
        <v>100</v>
      </c>
      <c r="F103" s="211" t="s">
        <v>476</v>
      </c>
      <c r="G103" s="211">
        <v>100</v>
      </c>
      <c r="H103" s="211" t="s">
        <v>476</v>
      </c>
      <c r="I103" s="211">
        <v>100</v>
      </c>
      <c r="J103" s="211" t="s">
        <v>164</v>
      </c>
    </row>
    <row r="104" spans="1:10" s="12" customFormat="1" ht="18" customHeight="1" x14ac:dyDescent="0.15">
      <c r="A104" s="197"/>
      <c r="B104" s="204"/>
      <c r="C104" s="198"/>
      <c r="D104" s="195"/>
      <c r="E104" s="211"/>
      <c r="F104" s="211"/>
      <c r="G104" s="211"/>
      <c r="H104" s="211"/>
      <c r="I104" s="211"/>
      <c r="J104" s="211"/>
    </row>
    <row r="105" spans="1:10" s="12" customFormat="1" ht="18" customHeight="1" thickBot="1" x14ac:dyDescent="0.2">
      <c r="A105" s="197"/>
      <c r="B105" s="204"/>
      <c r="C105" s="198"/>
      <c r="D105" s="196"/>
      <c r="E105" s="211"/>
      <c r="F105" s="211"/>
      <c r="G105" s="211"/>
      <c r="H105" s="211"/>
      <c r="I105" s="211"/>
      <c r="J105" s="211"/>
    </row>
    <row r="106" spans="1:10" s="12" customFormat="1" ht="18" customHeight="1" x14ac:dyDescent="0.15">
      <c r="A106" s="197" t="s">
        <v>50</v>
      </c>
      <c r="B106" s="204" t="s">
        <v>51</v>
      </c>
      <c r="C106" s="198">
        <f>SUM(D106:D111)</f>
        <v>0.05</v>
      </c>
      <c r="D106" s="200">
        <v>2.5000000000000001E-2</v>
      </c>
      <c r="E106" s="211">
        <v>100</v>
      </c>
      <c r="F106" s="211" t="s">
        <v>165</v>
      </c>
      <c r="G106" s="211">
        <v>100</v>
      </c>
      <c r="H106" s="211" t="s">
        <v>165</v>
      </c>
      <c r="I106" s="211">
        <v>100</v>
      </c>
      <c r="J106" s="211" t="s">
        <v>165</v>
      </c>
    </row>
    <row r="107" spans="1:10" s="12" customFormat="1" ht="18" customHeight="1" x14ac:dyDescent="0.15">
      <c r="A107" s="197"/>
      <c r="B107" s="204"/>
      <c r="C107" s="198"/>
      <c r="D107" s="200"/>
      <c r="E107" s="211"/>
      <c r="F107" s="211"/>
      <c r="G107" s="211"/>
      <c r="H107" s="211"/>
      <c r="I107" s="211"/>
      <c r="J107" s="211"/>
    </row>
    <row r="108" spans="1:10" s="12" customFormat="1" ht="18" customHeight="1" x14ac:dyDescent="0.15">
      <c r="A108" s="197"/>
      <c r="B108" s="204"/>
      <c r="C108" s="198"/>
      <c r="D108" s="200"/>
      <c r="E108" s="211"/>
      <c r="F108" s="211"/>
      <c r="G108" s="211"/>
      <c r="H108" s="211"/>
      <c r="I108" s="211"/>
      <c r="J108" s="211"/>
    </row>
    <row r="109" spans="1:10" s="12" customFormat="1" ht="18" customHeight="1" x14ac:dyDescent="0.15">
      <c r="A109" s="197"/>
      <c r="B109" s="204" t="s">
        <v>52</v>
      </c>
      <c r="C109" s="198"/>
      <c r="D109" s="194">
        <v>2.5000000000000001E-2</v>
      </c>
      <c r="E109" s="211">
        <v>50</v>
      </c>
      <c r="F109" s="211" t="s">
        <v>467</v>
      </c>
      <c r="G109" s="211">
        <v>50</v>
      </c>
      <c r="H109" s="211" t="s">
        <v>468</v>
      </c>
      <c r="I109" s="211">
        <v>50</v>
      </c>
      <c r="J109" s="211" t="s">
        <v>468</v>
      </c>
    </row>
    <row r="110" spans="1:10" s="12" customFormat="1" ht="18" customHeight="1" x14ac:dyDescent="0.15">
      <c r="A110" s="197"/>
      <c r="B110" s="204"/>
      <c r="C110" s="198"/>
      <c r="D110" s="195"/>
      <c r="E110" s="211"/>
      <c r="F110" s="211"/>
      <c r="G110" s="211"/>
      <c r="H110" s="211"/>
      <c r="I110" s="211"/>
      <c r="J110" s="211"/>
    </row>
    <row r="111" spans="1:10" s="12" customFormat="1" ht="18" customHeight="1" thickBot="1" x14ac:dyDescent="0.2">
      <c r="A111" s="197"/>
      <c r="B111" s="204"/>
      <c r="C111" s="198"/>
      <c r="D111" s="196"/>
      <c r="E111" s="211"/>
      <c r="F111" s="211"/>
      <c r="G111" s="211"/>
      <c r="H111" s="211"/>
      <c r="I111" s="211"/>
      <c r="J111" s="211"/>
    </row>
    <row r="112" spans="1:10" x14ac:dyDescent="0.15">
      <c r="A112" s="61"/>
      <c r="B112" s="175"/>
      <c r="C112" s="136"/>
      <c r="D112" s="182"/>
      <c r="E112" s="67"/>
      <c r="F112" s="67"/>
      <c r="G112" s="67"/>
      <c r="H112" s="67"/>
      <c r="I112" s="186"/>
      <c r="J112" s="186"/>
    </row>
    <row r="113" spans="1:10" ht="16" x14ac:dyDescent="0.2">
      <c r="A113" s="63"/>
      <c r="B113" s="65" t="s">
        <v>53</v>
      </c>
      <c r="C113" s="136">
        <f>SUM(C4:C111)</f>
        <v>1</v>
      </c>
      <c r="D113" s="183">
        <f>SUM(D4:D111)</f>
        <v>1.0000000000000004</v>
      </c>
      <c r="E113" s="67">
        <f>ROUND(SUMPRODUCT($D$4:$D$111,E$4:E$111),2)</f>
        <v>63.92</v>
      </c>
      <c r="F113" s="67"/>
      <c r="G113" s="67">
        <f>ROUND(SUMPRODUCT($D$4:$D$111,G$4:G$111),2)</f>
        <v>59.18</v>
      </c>
      <c r="H113" s="67"/>
      <c r="I113" s="67">
        <f>ROUND(SUMPRODUCT($D$4:$D$111,I$4:I$111),2)</f>
        <v>72.819999999999993</v>
      </c>
      <c r="J113" s="186"/>
    </row>
    <row r="114" spans="1:10" x14ac:dyDescent="0.15">
      <c r="A114" s="157" t="s">
        <v>96</v>
      </c>
      <c r="B114" s="179"/>
      <c r="C114" s="139"/>
      <c r="D114" s="71"/>
      <c r="E114" s="57"/>
      <c r="F114" s="57"/>
      <c r="G114" s="71"/>
      <c r="H114" s="71"/>
      <c r="I114" s="71"/>
      <c r="J114" s="71"/>
    </row>
    <row r="115" spans="1:10" x14ac:dyDescent="0.15">
      <c r="A115" s="158" t="s">
        <v>3</v>
      </c>
      <c r="B115" s="184"/>
      <c r="C115" s="134"/>
      <c r="D115" s="38"/>
      <c r="E115" s="46"/>
      <c r="F115" s="46"/>
      <c r="G115" s="38"/>
      <c r="H115" s="38"/>
      <c r="I115" s="38"/>
      <c r="J115" s="38"/>
    </row>
    <row r="116" spans="1:10" ht="30" x14ac:dyDescent="0.15">
      <c r="A116" s="160" t="s">
        <v>9</v>
      </c>
      <c r="B116" s="184"/>
      <c r="C116" s="134"/>
      <c r="D116" s="38"/>
      <c r="E116" s="46"/>
      <c r="F116" s="46"/>
      <c r="G116" s="38"/>
      <c r="H116" s="38"/>
      <c r="I116" s="38"/>
      <c r="J116" s="38"/>
    </row>
    <row r="117" spans="1:10" x14ac:dyDescent="0.15">
      <c r="A117" s="158" t="s">
        <v>18</v>
      </c>
      <c r="B117" s="184"/>
      <c r="C117" s="134"/>
      <c r="D117" s="38"/>
      <c r="E117" s="46"/>
      <c r="F117" s="46"/>
      <c r="G117" s="38"/>
      <c r="H117" s="38"/>
      <c r="I117" s="38"/>
      <c r="J117" s="38"/>
    </row>
    <row r="118" spans="1:10" x14ac:dyDescent="0.15">
      <c r="A118" s="158" t="s">
        <v>421</v>
      </c>
      <c r="B118" s="184"/>
      <c r="C118" s="134"/>
      <c r="D118" s="38"/>
      <c r="E118" s="46"/>
      <c r="F118" s="46"/>
      <c r="G118" s="38"/>
      <c r="H118" s="38"/>
      <c r="I118" s="38"/>
      <c r="J118" s="38"/>
    </row>
    <row r="119" spans="1:10" x14ac:dyDescent="0.15">
      <c r="A119" s="158" t="s">
        <v>370</v>
      </c>
      <c r="B119" s="184"/>
      <c r="C119" s="134"/>
      <c r="D119" s="38"/>
      <c r="E119" s="46"/>
      <c r="F119" s="46"/>
      <c r="G119" s="38"/>
      <c r="H119" s="38"/>
      <c r="I119" s="38"/>
      <c r="J119" s="38"/>
    </row>
    <row r="120" spans="1:10" x14ac:dyDescent="0.15">
      <c r="A120" s="158" t="s">
        <v>33</v>
      </c>
      <c r="B120" s="184"/>
      <c r="C120" s="134"/>
      <c r="D120" s="38"/>
      <c r="E120" s="46"/>
      <c r="F120" s="46"/>
      <c r="G120" s="38"/>
      <c r="H120" s="38"/>
      <c r="I120" s="38"/>
      <c r="J120" s="38"/>
    </row>
    <row r="121" spans="1:10" x14ac:dyDescent="0.15">
      <c r="A121" s="158" t="s">
        <v>37</v>
      </c>
      <c r="B121" s="184"/>
      <c r="C121" s="134"/>
      <c r="D121" s="38"/>
      <c r="E121" s="46"/>
      <c r="F121" s="46"/>
      <c r="G121" s="38"/>
      <c r="H121" s="38"/>
      <c r="I121" s="38"/>
      <c r="J121" s="38"/>
    </row>
    <row r="122" spans="1:10" x14ac:dyDescent="0.15">
      <c r="A122" s="158" t="s">
        <v>41</v>
      </c>
      <c r="B122" s="184"/>
      <c r="C122" s="134"/>
      <c r="D122" s="38"/>
      <c r="E122" s="46"/>
      <c r="F122" s="46"/>
      <c r="G122" s="38"/>
      <c r="H122" s="38"/>
      <c r="I122" s="38"/>
      <c r="J122" s="38"/>
    </row>
    <row r="123" spans="1:10" x14ac:dyDescent="0.15">
      <c r="A123" s="158" t="s">
        <v>47</v>
      </c>
      <c r="B123" s="184"/>
      <c r="C123" s="134"/>
      <c r="D123" s="38"/>
      <c r="E123" s="46"/>
      <c r="F123" s="46"/>
      <c r="G123" s="38"/>
      <c r="H123" s="38"/>
      <c r="I123" s="38"/>
      <c r="J123" s="38"/>
    </row>
    <row r="124" spans="1:10" x14ac:dyDescent="0.15">
      <c r="A124" s="161" t="s">
        <v>50</v>
      </c>
      <c r="B124" s="185"/>
      <c r="C124" s="134"/>
      <c r="D124" s="38"/>
      <c r="E124" s="46"/>
      <c r="F124" s="46"/>
      <c r="G124" s="38"/>
      <c r="H124" s="38"/>
      <c r="I124" s="38"/>
      <c r="J124" s="38"/>
    </row>
  </sheetData>
  <sheetProtection algorithmName="SHA-512" hashValue="yTKMqwD3fXaBOapR6hbdn/Z5Nap7v4Sp9Mx0qKiUawhk89MuqO4UsRhdrdausCGZFj6jkZDPt+yy+7ulYB7WIQ==" saltValue="q/lX6ubwXsMHCOPI05ui6w==" spinCount="100000" sheet="1" objects="1" scenarios="1"/>
  <mergeCells count="308">
    <mergeCell ref="I109:I111"/>
    <mergeCell ref="J109:J111"/>
    <mergeCell ref="I94:I96"/>
    <mergeCell ref="J94:J96"/>
    <mergeCell ref="I97:I99"/>
    <mergeCell ref="J97:J99"/>
    <mergeCell ref="I100:I102"/>
    <mergeCell ref="J100:J102"/>
    <mergeCell ref="I103:I105"/>
    <mergeCell ref="J103:J105"/>
    <mergeCell ref="I106:I108"/>
    <mergeCell ref="J106:J108"/>
    <mergeCell ref="I79:I81"/>
    <mergeCell ref="J79:J81"/>
    <mergeCell ref="I82:I84"/>
    <mergeCell ref="J82:J84"/>
    <mergeCell ref="I85:I87"/>
    <mergeCell ref="J85:J87"/>
    <mergeCell ref="I88:I90"/>
    <mergeCell ref="J88:J90"/>
    <mergeCell ref="I91:I93"/>
    <mergeCell ref="J91:J93"/>
    <mergeCell ref="I64:I66"/>
    <mergeCell ref="J64:J66"/>
    <mergeCell ref="I67:I69"/>
    <mergeCell ref="J67:J69"/>
    <mergeCell ref="I70:I72"/>
    <mergeCell ref="J70:J72"/>
    <mergeCell ref="I73:I75"/>
    <mergeCell ref="J73:J75"/>
    <mergeCell ref="I76:I78"/>
    <mergeCell ref="J76:J78"/>
    <mergeCell ref="I49:I51"/>
    <mergeCell ref="J49:J51"/>
    <mergeCell ref="I52:I54"/>
    <mergeCell ref="J52:J54"/>
    <mergeCell ref="I55:I57"/>
    <mergeCell ref="J55:J57"/>
    <mergeCell ref="I58:I60"/>
    <mergeCell ref="J58:J60"/>
    <mergeCell ref="I61:I63"/>
    <mergeCell ref="J61:J63"/>
    <mergeCell ref="I34:I36"/>
    <mergeCell ref="J34:J36"/>
    <mergeCell ref="I37:I39"/>
    <mergeCell ref="J37:J39"/>
    <mergeCell ref="I40:I42"/>
    <mergeCell ref="J40:J42"/>
    <mergeCell ref="I43:I45"/>
    <mergeCell ref="J43:J45"/>
    <mergeCell ref="I46:I48"/>
    <mergeCell ref="J46:J48"/>
    <mergeCell ref="I19:I21"/>
    <mergeCell ref="J19:J21"/>
    <mergeCell ref="I22:I24"/>
    <mergeCell ref="J22:J24"/>
    <mergeCell ref="I25:I27"/>
    <mergeCell ref="J25:J27"/>
    <mergeCell ref="I28:I30"/>
    <mergeCell ref="J28:J30"/>
    <mergeCell ref="I31:I33"/>
    <mergeCell ref="J31:J33"/>
    <mergeCell ref="I4:I6"/>
    <mergeCell ref="J4:J6"/>
    <mergeCell ref="I7:I9"/>
    <mergeCell ref="J7:J9"/>
    <mergeCell ref="I10:I12"/>
    <mergeCell ref="J10:J12"/>
    <mergeCell ref="I13:I15"/>
    <mergeCell ref="J13:J15"/>
    <mergeCell ref="I16:I18"/>
    <mergeCell ref="J16:J18"/>
    <mergeCell ref="H109:H111"/>
    <mergeCell ref="H94:H96"/>
    <mergeCell ref="G97:G99"/>
    <mergeCell ref="H97:H99"/>
    <mergeCell ref="G100:G102"/>
    <mergeCell ref="H100:H102"/>
    <mergeCell ref="G103:G105"/>
    <mergeCell ref="H103:H105"/>
    <mergeCell ref="G106:G108"/>
    <mergeCell ref="H106:H108"/>
    <mergeCell ref="G109:G111"/>
    <mergeCell ref="G94:G96"/>
    <mergeCell ref="H79:H81"/>
    <mergeCell ref="G82:G84"/>
    <mergeCell ref="H82:H84"/>
    <mergeCell ref="G85:G87"/>
    <mergeCell ref="H85:H87"/>
    <mergeCell ref="G88:G90"/>
    <mergeCell ref="H88:H90"/>
    <mergeCell ref="G91:G93"/>
    <mergeCell ref="H91:H93"/>
    <mergeCell ref="G79:G81"/>
    <mergeCell ref="H64:H66"/>
    <mergeCell ref="G67:G69"/>
    <mergeCell ref="H67:H69"/>
    <mergeCell ref="G70:G72"/>
    <mergeCell ref="H70:H72"/>
    <mergeCell ref="G73:G75"/>
    <mergeCell ref="H73:H75"/>
    <mergeCell ref="G76:G78"/>
    <mergeCell ref="H76:H78"/>
    <mergeCell ref="G64:G66"/>
    <mergeCell ref="H49:H51"/>
    <mergeCell ref="G52:G54"/>
    <mergeCell ref="H52:H54"/>
    <mergeCell ref="G55:G57"/>
    <mergeCell ref="H55:H57"/>
    <mergeCell ref="G58:G60"/>
    <mergeCell ref="H58:H60"/>
    <mergeCell ref="G61:G63"/>
    <mergeCell ref="H61:H63"/>
    <mergeCell ref="G49:G51"/>
    <mergeCell ref="H34:H36"/>
    <mergeCell ref="G37:G39"/>
    <mergeCell ref="H37:H39"/>
    <mergeCell ref="G40:G42"/>
    <mergeCell ref="H40:H42"/>
    <mergeCell ref="G43:G45"/>
    <mergeCell ref="H43:H45"/>
    <mergeCell ref="G46:G48"/>
    <mergeCell ref="H46:H48"/>
    <mergeCell ref="G34:G36"/>
    <mergeCell ref="H19:H21"/>
    <mergeCell ref="G22:G24"/>
    <mergeCell ref="H22:H24"/>
    <mergeCell ref="G25:G27"/>
    <mergeCell ref="H25:H27"/>
    <mergeCell ref="G28:G30"/>
    <mergeCell ref="H28:H30"/>
    <mergeCell ref="G31:G33"/>
    <mergeCell ref="H31:H33"/>
    <mergeCell ref="G19:G21"/>
    <mergeCell ref="H4:H6"/>
    <mergeCell ref="G7:G9"/>
    <mergeCell ref="H7:H9"/>
    <mergeCell ref="G10:G12"/>
    <mergeCell ref="H10:H12"/>
    <mergeCell ref="G13:G15"/>
    <mergeCell ref="H13:H15"/>
    <mergeCell ref="G16:G18"/>
    <mergeCell ref="H16:H18"/>
    <mergeCell ref="G4:G6"/>
    <mergeCell ref="D79:D81"/>
    <mergeCell ref="B85:B87"/>
    <mergeCell ref="D85:D87"/>
    <mergeCell ref="E85:E87"/>
    <mergeCell ref="F85:F87"/>
    <mergeCell ref="E82:E84"/>
    <mergeCell ref="F82:F84"/>
    <mergeCell ref="B79:B81"/>
    <mergeCell ref="C79:C87"/>
    <mergeCell ref="A106:A111"/>
    <mergeCell ref="B106:B108"/>
    <mergeCell ref="C106:C111"/>
    <mergeCell ref="D106:D108"/>
    <mergeCell ref="B97:B99"/>
    <mergeCell ref="D97:D99"/>
    <mergeCell ref="E97:E99"/>
    <mergeCell ref="F97:F99"/>
    <mergeCell ref="A100:A105"/>
    <mergeCell ref="B100:B102"/>
    <mergeCell ref="C100:C105"/>
    <mergeCell ref="D100:D102"/>
    <mergeCell ref="E100:E102"/>
    <mergeCell ref="E106:E108"/>
    <mergeCell ref="F106:F108"/>
    <mergeCell ref="B109:B111"/>
    <mergeCell ref="D109:D111"/>
    <mergeCell ref="E109:E111"/>
    <mergeCell ref="F109:F111"/>
    <mergeCell ref="F100:F102"/>
    <mergeCell ref="B103:B105"/>
    <mergeCell ref="D103:D105"/>
    <mergeCell ref="E103:E105"/>
    <mergeCell ref="F103:F105"/>
    <mergeCell ref="F73:F75"/>
    <mergeCell ref="B76:B78"/>
    <mergeCell ref="D76:D78"/>
    <mergeCell ref="E76:E78"/>
    <mergeCell ref="F76:F78"/>
    <mergeCell ref="A88:A99"/>
    <mergeCell ref="B88:B90"/>
    <mergeCell ref="C88:C99"/>
    <mergeCell ref="D88:D90"/>
    <mergeCell ref="E88:E90"/>
    <mergeCell ref="A79:A87"/>
    <mergeCell ref="F88:F90"/>
    <mergeCell ref="B91:B93"/>
    <mergeCell ref="D91:D93"/>
    <mergeCell ref="E91:E93"/>
    <mergeCell ref="F91:F93"/>
    <mergeCell ref="B94:B96"/>
    <mergeCell ref="D94:D96"/>
    <mergeCell ref="E94:E96"/>
    <mergeCell ref="F94:F96"/>
    <mergeCell ref="E79:E81"/>
    <mergeCell ref="F79:F81"/>
    <mergeCell ref="B82:B84"/>
    <mergeCell ref="D82:D84"/>
    <mergeCell ref="A73:A78"/>
    <mergeCell ref="B73:B75"/>
    <mergeCell ref="C73:C78"/>
    <mergeCell ref="D73:D75"/>
    <mergeCell ref="E73:E75"/>
    <mergeCell ref="B67:B69"/>
    <mergeCell ref="D67:D69"/>
    <mergeCell ref="E67:E69"/>
    <mergeCell ref="A61:A72"/>
    <mergeCell ref="B61:B63"/>
    <mergeCell ref="C61:C72"/>
    <mergeCell ref="D61:D63"/>
    <mergeCell ref="B58:B60"/>
    <mergeCell ref="D58:D60"/>
    <mergeCell ref="E58:E60"/>
    <mergeCell ref="F58:F60"/>
    <mergeCell ref="F67:F69"/>
    <mergeCell ref="B70:B72"/>
    <mergeCell ref="D70:D72"/>
    <mergeCell ref="E70:E72"/>
    <mergeCell ref="F70:F72"/>
    <mergeCell ref="E61:E63"/>
    <mergeCell ref="F61:F63"/>
    <mergeCell ref="B64:B66"/>
    <mergeCell ref="D64:D66"/>
    <mergeCell ref="E64:E66"/>
    <mergeCell ref="F64:F66"/>
    <mergeCell ref="F49:F51"/>
    <mergeCell ref="B52:B54"/>
    <mergeCell ref="D52:D54"/>
    <mergeCell ref="E52:E54"/>
    <mergeCell ref="F52:F54"/>
    <mergeCell ref="B55:B57"/>
    <mergeCell ref="D55:D57"/>
    <mergeCell ref="E55:E57"/>
    <mergeCell ref="F55:F57"/>
    <mergeCell ref="B49:B51"/>
    <mergeCell ref="D49:D51"/>
    <mergeCell ref="E49:E51"/>
    <mergeCell ref="C40:C48"/>
    <mergeCell ref="D40:D42"/>
    <mergeCell ref="E40:E42"/>
    <mergeCell ref="A19:A39"/>
    <mergeCell ref="F40:F42"/>
    <mergeCell ref="B43:B45"/>
    <mergeCell ref="D43:D45"/>
    <mergeCell ref="E43:E45"/>
    <mergeCell ref="F43:F45"/>
    <mergeCell ref="B46:B48"/>
    <mergeCell ref="D46:D48"/>
    <mergeCell ref="E46:E48"/>
    <mergeCell ref="F46:F48"/>
    <mergeCell ref="F31:F33"/>
    <mergeCell ref="B34:B36"/>
    <mergeCell ref="D34:D36"/>
    <mergeCell ref="E34:E36"/>
    <mergeCell ref="F34:F36"/>
    <mergeCell ref="B25:B27"/>
    <mergeCell ref="D25:D27"/>
    <mergeCell ref="E28:E30"/>
    <mergeCell ref="F28:F30"/>
    <mergeCell ref="F37:F39"/>
    <mergeCell ref="E31:E33"/>
    <mergeCell ref="A49:A60"/>
    <mergeCell ref="C49:C60"/>
    <mergeCell ref="A4:A18"/>
    <mergeCell ref="B4:B6"/>
    <mergeCell ref="C4:C18"/>
    <mergeCell ref="D4:D6"/>
    <mergeCell ref="E4:E6"/>
    <mergeCell ref="B13:B15"/>
    <mergeCell ref="D13:D15"/>
    <mergeCell ref="E13:E15"/>
    <mergeCell ref="E19:E21"/>
    <mergeCell ref="D22:D24"/>
    <mergeCell ref="E22:E24"/>
    <mergeCell ref="B16:B18"/>
    <mergeCell ref="D16:D18"/>
    <mergeCell ref="E16:E18"/>
    <mergeCell ref="B19:B21"/>
    <mergeCell ref="C19:C39"/>
    <mergeCell ref="E37:E39"/>
    <mergeCell ref="A40:A48"/>
    <mergeCell ref="B40:B42"/>
    <mergeCell ref="D19:D21"/>
    <mergeCell ref="B31:B33"/>
    <mergeCell ref="D31:D33"/>
    <mergeCell ref="B37:B39"/>
    <mergeCell ref="D37:D39"/>
    <mergeCell ref="F19:F21"/>
    <mergeCell ref="B22:B24"/>
    <mergeCell ref="F4:F6"/>
    <mergeCell ref="B7:B9"/>
    <mergeCell ref="D7:D9"/>
    <mergeCell ref="E7:E9"/>
    <mergeCell ref="F7:F9"/>
    <mergeCell ref="B10:B12"/>
    <mergeCell ref="D10:D12"/>
    <mergeCell ref="E10:E12"/>
    <mergeCell ref="F10:F12"/>
    <mergeCell ref="F22:F24"/>
    <mergeCell ref="F13:F15"/>
    <mergeCell ref="F16:F18"/>
    <mergeCell ref="E25:E27"/>
    <mergeCell ref="F25:F27"/>
    <mergeCell ref="B28:B30"/>
    <mergeCell ref="D28:D30"/>
  </mergeCells>
  <pageMargins left="0.7" right="0.7" top="0.78740157499999996" bottom="0.78740157499999996" header="0.3" footer="0.3"/>
  <pageSetup paperSize="8" scale="49" orientation="portrait" r:id="rId1"/>
  <rowBreaks count="2" manualBreakCount="2">
    <brk id="39" max="10" man="1"/>
    <brk id="78" max="10" man="1"/>
  </rowBreaks>
  <colBreaks count="1" manualBreakCount="1">
    <brk id="6" max="12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5"/>
  <sheetViews>
    <sheetView view="pageBreakPreview" zoomScaleNormal="85" zoomScaleSheetLayoutView="100" workbookViewId="0">
      <selection activeCell="C1" sqref="C1"/>
    </sheetView>
  </sheetViews>
  <sheetFormatPr baseColWidth="10" defaultColWidth="11.1640625" defaultRowHeight="14" x14ac:dyDescent="0.15"/>
  <cols>
    <col min="1" max="1" width="20.5" style="38" customWidth="1"/>
    <col min="2" max="2" width="35.6640625" style="122" customWidth="1"/>
    <col min="3" max="3" width="14.6640625" style="134" customWidth="1"/>
    <col min="4" max="4" width="8.6640625" style="38" bestFit="1" customWidth="1"/>
    <col min="5" max="5" width="13.1640625" style="46" customWidth="1"/>
    <col min="6" max="6" width="45" style="46" customWidth="1"/>
    <col min="7" max="7" width="13" style="38" customWidth="1"/>
    <col min="8" max="8" width="45" style="38" customWidth="1"/>
    <col min="9" max="9" width="12.83203125" style="38" customWidth="1"/>
    <col min="10" max="10" width="46.1640625" style="38" customWidth="1"/>
    <col min="11" max="16384" width="11.1640625" style="38"/>
  </cols>
  <sheetData>
    <row r="1" spans="1:11" ht="18" x14ac:dyDescent="0.15">
      <c r="A1" s="125" t="s">
        <v>493</v>
      </c>
      <c r="B1" s="171"/>
      <c r="C1" s="127"/>
      <c r="D1" s="128"/>
      <c r="E1" s="152" t="s">
        <v>56</v>
      </c>
      <c r="F1" s="54" t="s">
        <v>587</v>
      </c>
      <c r="G1" s="152" t="s">
        <v>56</v>
      </c>
      <c r="H1" s="54" t="s">
        <v>588</v>
      </c>
      <c r="I1" s="152" t="s">
        <v>56</v>
      </c>
      <c r="J1" s="54" t="s">
        <v>589</v>
      </c>
      <c r="K1" s="48"/>
    </row>
    <row r="2" spans="1:11" ht="60" x14ac:dyDescent="0.15">
      <c r="A2" s="129" t="s">
        <v>0</v>
      </c>
      <c r="B2" s="188">
        <v>44763</v>
      </c>
      <c r="C2" s="131"/>
      <c r="D2" s="132"/>
      <c r="E2" s="55" t="s">
        <v>57</v>
      </c>
      <c r="F2" s="54" t="s">
        <v>591</v>
      </c>
      <c r="G2" s="55" t="s">
        <v>57</v>
      </c>
      <c r="H2" s="54" t="s">
        <v>590</v>
      </c>
      <c r="I2" s="55" t="s">
        <v>57</v>
      </c>
      <c r="J2" s="54" t="s">
        <v>592</v>
      </c>
      <c r="K2" s="48"/>
    </row>
    <row r="3" spans="1:11" s="41" customFormat="1" ht="27.75" customHeight="1" thickBot="1" x14ac:dyDescent="0.2">
      <c r="A3" s="51"/>
      <c r="B3" s="174"/>
      <c r="C3" s="187"/>
      <c r="D3" s="51"/>
      <c r="E3" s="137" t="s">
        <v>2</v>
      </c>
      <c r="F3" s="137" t="s">
        <v>1</v>
      </c>
      <c r="G3" s="137" t="s">
        <v>2</v>
      </c>
      <c r="H3" s="137" t="s">
        <v>1</v>
      </c>
      <c r="I3" s="137" t="s">
        <v>2</v>
      </c>
      <c r="J3" s="137" t="s">
        <v>1</v>
      </c>
      <c r="K3" s="133"/>
    </row>
    <row r="4" spans="1:11" s="42" customFormat="1" ht="18" customHeight="1" x14ac:dyDescent="0.15">
      <c r="A4" s="206" t="s">
        <v>3</v>
      </c>
      <c r="B4" s="204" t="s">
        <v>4</v>
      </c>
      <c r="C4" s="208">
        <f>SUM(D4:D18)</f>
        <v>0.1</v>
      </c>
      <c r="D4" s="203">
        <v>0.02</v>
      </c>
      <c r="E4" s="211" t="s">
        <v>58</v>
      </c>
      <c r="F4" s="211" t="s">
        <v>59</v>
      </c>
      <c r="G4" s="211" t="s">
        <v>58</v>
      </c>
      <c r="H4" s="211" t="s">
        <v>59</v>
      </c>
      <c r="I4" s="211" t="s">
        <v>58</v>
      </c>
      <c r="J4" s="211" t="s">
        <v>59</v>
      </c>
      <c r="K4" s="56"/>
    </row>
    <row r="5" spans="1:11" s="42" customFormat="1" ht="18" customHeight="1" x14ac:dyDescent="0.15">
      <c r="A5" s="206"/>
      <c r="B5" s="204"/>
      <c r="C5" s="208"/>
      <c r="D5" s="195"/>
      <c r="E5" s="211"/>
      <c r="F5" s="211"/>
      <c r="G5" s="211"/>
      <c r="H5" s="211"/>
      <c r="I5" s="211"/>
      <c r="J5" s="211"/>
      <c r="K5" s="56"/>
    </row>
    <row r="6" spans="1:11" s="42" customFormat="1" ht="18" customHeight="1" x14ac:dyDescent="0.15">
      <c r="A6" s="206"/>
      <c r="B6" s="204"/>
      <c r="C6" s="208"/>
      <c r="D6" s="201"/>
      <c r="E6" s="211"/>
      <c r="F6" s="211"/>
      <c r="G6" s="211"/>
      <c r="H6" s="211"/>
      <c r="I6" s="211"/>
      <c r="J6" s="211"/>
      <c r="K6" s="56"/>
    </row>
    <row r="7" spans="1:11" s="42" customFormat="1" ht="22.25" customHeight="1" x14ac:dyDescent="0.15">
      <c r="A7" s="206"/>
      <c r="B7" s="204" t="s">
        <v>5</v>
      </c>
      <c r="C7" s="208"/>
      <c r="D7" s="194">
        <v>0.02</v>
      </c>
      <c r="E7" s="211" t="s">
        <v>58</v>
      </c>
      <c r="F7" s="211" t="s">
        <v>59</v>
      </c>
      <c r="G7" s="211" t="s">
        <v>58</v>
      </c>
      <c r="H7" s="211" t="s">
        <v>59</v>
      </c>
      <c r="I7" s="211" t="s">
        <v>58</v>
      </c>
      <c r="J7" s="211" t="s">
        <v>59</v>
      </c>
      <c r="K7" s="56"/>
    </row>
    <row r="8" spans="1:11" s="42" customFormat="1" ht="22.25" customHeight="1" x14ac:dyDescent="0.15">
      <c r="A8" s="206"/>
      <c r="B8" s="204"/>
      <c r="C8" s="208"/>
      <c r="D8" s="195"/>
      <c r="E8" s="211"/>
      <c r="F8" s="211"/>
      <c r="G8" s="211"/>
      <c r="H8" s="211"/>
      <c r="I8" s="211"/>
      <c r="J8" s="211"/>
      <c r="K8" s="56"/>
    </row>
    <row r="9" spans="1:11" s="42" customFormat="1" ht="22.25" customHeight="1" x14ac:dyDescent="0.15">
      <c r="A9" s="206"/>
      <c r="B9" s="204"/>
      <c r="C9" s="208"/>
      <c r="D9" s="201"/>
      <c r="E9" s="211"/>
      <c r="F9" s="211"/>
      <c r="G9" s="211"/>
      <c r="H9" s="211"/>
      <c r="I9" s="211"/>
      <c r="J9" s="211"/>
      <c r="K9" s="56"/>
    </row>
    <row r="10" spans="1:11" s="42" customFormat="1" ht="18" customHeight="1" x14ac:dyDescent="0.15">
      <c r="A10" s="206"/>
      <c r="B10" s="204" t="s">
        <v>6</v>
      </c>
      <c r="C10" s="208"/>
      <c r="D10" s="194">
        <v>0.02</v>
      </c>
      <c r="E10" s="211" t="s">
        <v>58</v>
      </c>
      <c r="F10" s="211" t="s">
        <v>59</v>
      </c>
      <c r="G10" s="211" t="s">
        <v>58</v>
      </c>
      <c r="H10" s="211" t="s">
        <v>59</v>
      </c>
      <c r="I10" s="211" t="s">
        <v>58</v>
      </c>
      <c r="J10" s="211" t="s">
        <v>59</v>
      </c>
      <c r="K10" s="56"/>
    </row>
    <row r="11" spans="1:11" s="42" customFormat="1" ht="18" customHeight="1" x14ac:dyDescent="0.15">
      <c r="A11" s="206"/>
      <c r="B11" s="204"/>
      <c r="C11" s="208"/>
      <c r="D11" s="195"/>
      <c r="E11" s="211"/>
      <c r="F11" s="211"/>
      <c r="G11" s="211"/>
      <c r="H11" s="211"/>
      <c r="I11" s="211"/>
      <c r="J11" s="211"/>
      <c r="K11" s="56"/>
    </row>
    <row r="12" spans="1:11" s="42" customFormat="1" ht="18" customHeight="1" x14ac:dyDescent="0.15">
      <c r="A12" s="206"/>
      <c r="B12" s="204"/>
      <c r="C12" s="208"/>
      <c r="D12" s="201"/>
      <c r="E12" s="211"/>
      <c r="F12" s="211"/>
      <c r="G12" s="211"/>
      <c r="H12" s="211"/>
      <c r="I12" s="211"/>
      <c r="J12" s="211"/>
      <c r="K12" s="56"/>
    </row>
    <row r="13" spans="1:11" s="42" customFormat="1" ht="18" customHeight="1" x14ac:dyDescent="0.15">
      <c r="A13" s="206"/>
      <c r="B13" s="204" t="s">
        <v>7</v>
      </c>
      <c r="C13" s="208"/>
      <c r="D13" s="194">
        <v>0.02</v>
      </c>
      <c r="E13" s="211" t="s">
        <v>58</v>
      </c>
      <c r="F13" s="211" t="s">
        <v>59</v>
      </c>
      <c r="G13" s="211" t="s">
        <v>58</v>
      </c>
      <c r="H13" s="211" t="s">
        <v>59</v>
      </c>
      <c r="I13" s="211" t="s">
        <v>58</v>
      </c>
      <c r="J13" s="211" t="s">
        <v>59</v>
      </c>
      <c r="K13" s="56"/>
    </row>
    <row r="14" spans="1:11" s="42" customFormat="1" ht="18" customHeight="1" x14ac:dyDescent="0.15">
      <c r="A14" s="206"/>
      <c r="B14" s="204"/>
      <c r="C14" s="208"/>
      <c r="D14" s="195"/>
      <c r="E14" s="211"/>
      <c r="F14" s="211"/>
      <c r="G14" s="211"/>
      <c r="H14" s="211"/>
      <c r="I14" s="211"/>
      <c r="J14" s="211"/>
      <c r="K14" s="56"/>
    </row>
    <row r="15" spans="1:11" s="42" customFormat="1" ht="18" customHeight="1" x14ac:dyDescent="0.15">
      <c r="A15" s="206"/>
      <c r="B15" s="204"/>
      <c r="C15" s="208"/>
      <c r="D15" s="201"/>
      <c r="E15" s="211"/>
      <c r="F15" s="211"/>
      <c r="G15" s="211"/>
      <c r="H15" s="211"/>
      <c r="I15" s="211"/>
      <c r="J15" s="211"/>
      <c r="K15" s="56"/>
    </row>
    <row r="16" spans="1:11" s="42" customFormat="1" ht="18" customHeight="1" x14ac:dyDescent="0.15">
      <c r="A16" s="206"/>
      <c r="B16" s="204" t="s">
        <v>8</v>
      </c>
      <c r="C16" s="208"/>
      <c r="D16" s="195">
        <v>0.02</v>
      </c>
      <c r="E16" s="211" t="s">
        <v>58</v>
      </c>
      <c r="F16" s="211" t="s">
        <v>59</v>
      </c>
      <c r="G16" s="211" t="s">
        <v>58</v>
      </c>
      <c r="H16" s="211" t="s">
        <v>59</v>
      </c>
      <c r="I16" s="211" t="s">
        <v>58</v>
      </c>
      <c r="J16" s="211" t="s">
        <v>59</v>
      </c>
      <c r="K16" s="56"/>
    </row>
    <row r="17" spans="1:11" s="42" customFormat="1" ht="18" customHeight="1" x14ac:dyDescent="0.15">
      <c r="A17" s="206"/>
      <c r="B17" s="204"/>
      <c r="C17" s="208"/>
      <c r="D17" s="195"/>
      <c r="E17" s="211"/>
      <c r="F17" s="211"/>
      <c r="G17" s="211"/>
      <c r="H17" s="211"/>
      <c r="I17" s="211"/>
      <c r="J17" s="211"/>
      <c r="K17" s="56"/>
    </row>
    <row r="18" spans="1:11" s="42" customFormat="1" ht="18" customHeight="1" thickBot="1" x14ac:dyDescent="0.2">
      <c r="A18" s="206"/>
      <c r="B18" s="204"/>
      <c r="C18" s="208"/>
      <c r="D18" s="196"/>
      <c r="E18" s="211"/>
      <c r="F18" s="211"/>
      <c r="G18" s="211"/>
      <c r="H18" s="211"/>
      <c r="I18" s="211"/>
      <c r="J18" s="211"/>
      <c r="K18" s="56"/>
    </row>
    <row r="19" spans="1:11" s="42" customFormat="1" ht="22.25" customHeight="1" x14ac:dyDescent="0.15">
      <c r="A19" s="197" t="s">
        <v>9</v>
      </c>
      <c r="B19" s="205" t="s">
        <v>10</v>
      </c>
      <c r="C19" s="198">
        <f>SUM(D19:D39)</f>
        <v>0.15001</v>
      </c>
      <c r="D19" s="203">
        <v>2.1430000000000001E-2</v>
      </c>
      <c r="E19" s="211">
        <v>100</v>
      </c>
      <c r="F19" s="211" t="s">
        <v>494</v>
      </c>
      <c r="G19" s="211">
        <v>0</v>
      </c>
      <c r="H19" s="211" t="s">
        <v>495</v>
      </c>
      <c r="I19" s="211">
        <v>100</v>
      </c>
      <c r="J19" s="211" t="s">
        <v>494</v>
      </c>
      <c r="K19" s="56"/>
    </row>
    <row r="20" spans="1:11" s="42" customFormat="1" ht="22.25" customHeight="1" x14ac:dyDescent="0.15">
      <c r="A20" s="197"/>
      <c r="B20" s="205"/>
      <c r="C20" s="198"/>
      <c r="D20" s="195"/>
      <c r="E20" s="211"/>
      <c r="F20" s="211"/>
      <c r="G20" s="211"/>
      <c r="H20" s="211"/>
      <c r="I20" s="211"/>
      <c r="J20" s="211"/>
      <c r="K20" s="56"/>
    </row>
    <row r="21" spans="1:11" s="42" customFormat="1" ht="22.25" customHeight="1" x14ac:dyDescent="0.15">
      <c r="A21" s="197"/>
      <c r="B21" s="205"/>
      <c r="C21" s="198"/>
      <c r="D21" s="201"/>
      <c r="E21" s="211"/>
      <c r="F21" s="211"/>
      <c r="G21" s="211"/>
      <c r="H21" s="211"/>
      <c r="I21" s="211"/>
      <c r="J21" s="211"/>
      <c r="K21" s="56"/>
    </row>
    <row r="22" spans="1:11" s="42" customFormat="1" ht="18" customHeight="1" x14ac:dyDescent="0.15">
      <c r="A22" s="197"/>
      <c r="B22" s="205" t="s">
        <v>11</v>
      </c>
      <c r="C22" s="198"/>
      <c r="D22" s="194">
        <v>2.1430000000000001E-2</v>
      </c>
      <c r="E22" s="211">
        <v>100</v>
      </c>
      <c r="F22" s="211" t="s">
        <v>275</v>
      </c>
      <c r="G22" s="211">
        <v>50</v>
      </c>
      <c r="H22" s="211" t="s">
        <v>478</v>
      </c>
      <c r="I22" s="211">
        <v>50</v>
      </c>
      <c r="J22" s="211" t="s">
        <v>503</v>
      </c>
      <c r="K22" s="56"/>
    </row>
    <row r="23" spans="1:11" s="42" customFormat="1" ht="18" customHeight="1" x14ac:dyDescent="0.15">
      <c r="A23" s="197"/>
      <c r="B23" s="205"/>
      <c r="C23" s="198"/>
      <c r="D23" s="195"/>
      <c r="E23" s="211"/>
      <c r="F23" s="211"/>
      <c r="G23" s="211"/>
      <c r="H23" s="211"/>
      <c r="I23" s="211"/>
      <c r="J23" s="211"/>
      <c r="K23" s="56"/>
    </row>
    <row r="24" spans="1:11" s="42" customFormat="1" ht="18" customHeight="1" x14ac:dyDescent="0.15">
      <c r="A24" s="197"/>
      <c r="B24" s="205"/>
      <c r="C24" s="198"/>
      <c r="D24" s="201"/>
      <c r="E24" s="211"/>
      <c r="F24" s="211"/>
      <c r="G24" s="211"/>
      <c r="H24" s="211"/>
      <c r="I24" s="211"/>
      <c r="J24" s="211"/>
      <c r="K24" s="56"/>
    </row>
    <row r="25" spans="1:11" s="42" customFormat="1" ht="18" customHeight="1" x14ac:dyDescent="0.15">
      <c r="A25" s="197"/>
      <c r="B25" s="204" t="s">
        <v>12</v>
      </c>
      <c r="C25" s="198"/>
      <c r="D25" s="194">
        <v>2.1430000000000001E-2</v>
      </c>
      <c r="E25" s="211">
        <v>0</v>
      </c>
      <c r="F25" s="211" t="s">
        <v>276</v>
      </c>
      <c r="G25" s="211">
        <v>0</v>
      </c>
      <c r="H25" s="211" t="s">
        <v>277</v>
      </c>
      <c r="I25" s="211">
        <v>50</v>
      </c>
      <c r="J25" s="211" t="s">
        <v>502</v>
      </c>
      <c r="K25" s="56"/>
    </row>
    <row r="26" spans="1:11" s="42" customFormat="1" ht="18" customHeight="1" x14ac:dyDescent="0.15">
      <c r="A26" s="197"/>
      <c r="B26" s="204"/>
      <c r="C26" s="198"/>
      <c r="D26" s="195"/>
      <c r="E26" s="211"/>
      <c r="F26" s="211"/>
      <c r="G26" s="211"/>
      <c r="H26" s="211"/>
      <c r="I26" s="211"/>
      <c r="J26" s="211"/>
      <c r="K26" s="56"/>
    </row>
    <row r="27" spans="1:11" s="42" customFormat="1" ht="18" customHeight="1" x14ac:dyDescent="0.15">
      <c r="A27" s="197"/>
      <c r="B27" s="204"/>
      <c r="C27" s="198"/>
      <c r="D27" s="201"/>
      <c r="E27" s="211"/>
      <c r="F27" s="211"/>
      <c r="G27" s="211"/>
      <c r="H27" s="211"/>
      <c r="I27" s="211"/>
      <c r="J27" s="211"/>
      <c r="K27" s="56"/>
    </row>
    <row r="28" spans="1:11" s="42" customFormat="1" ht="18" customHeight="1" x14ac:dyDescent="0.15">
      <c r="A28" s="197"/>
      <c r="B28" s="204" t="s">
        <v>13</v>
      </c>
      <c r="C28" s="198"/>
      <c r="D28" s="194">
        <v>2.1430000000000001E-2</v>
      </c>
      <c r="E28" s="192">
        <v>50</v>
      </c>
      <c r="F28" s="192" t="s">
        <v>278</v>
      </c>
      <c r="G28" s="192">
        <v>50</v>
      </c>
      <c r="H28" s="192" t="s">
        <v>278</v>
      </c>
      <c r="I28" s="192">
        <v>50</v>
      </c>
      <c r="J28" s="192" t="s">
        <v>278</v>
      </c>
      <c r="K28" s="56"/>
    </row>
    <row r="29" spans="1:11" s="42" customFormat="1" ht="18" customHeight="1" x14ac:dyDescent="0.15">
      <c r="A29" s="197"/>
      <c r="B29" s="204"/>
      <c r="C29" s="198"/>
      <c r="D29" s="195"/>
      <c r="E29" s="192"/>
      <c r="F29" s="192"/>
      <c r="G29" s="192"/>
      <c r="H29" s="192"/>
      <c r="I29" s="192"/>
      <c r="J29" s="192"/>
      <c r="K29" s="56"/>
    </row>
    <row r="30" spans="1:11" s="42" customFormat="1" ht="18" customHeight="1" x14ac:dyDescent="0.15">
      <c r="A30" s="197"/>
      <c r="B30" s="204"/>
      <c r="C30" s="198"/>
      <c r="D30" s="201"/>
      <c r="E30" s="192"/>
      <c r="F30" s="192"/>
      <c r="G30" s="192"/>
      <c r="H30" s="192"/>
      <c r="I30" s="192"/>
      <c r="J30" s="192"/>
      <c r="K30" s="56"/>
    </row>
    <row r="31" spans="1:11" s="42" customFormat="1" ht="18" customHeight="1" x14ac:dyDescent="0.15">
      <c r="A31" s="197"/>
      <c r="B31" s="204" t="s">
        <v>14</v>
      </c>
      <c r="C31" s="198"/>
      <c r="D31" s="194">
        <v>2.1430000000000001E-2</v>
      </c>
      <c r="E31" s="211">
        <v>100</v>
      </c>
      <c r="F31" s="211" t="s">
        <v>279</v>
      </c>
      <c r="G31" s="211">
        <v>50</v>
      </c>
      <c r="H31" s="211" t="s">
        <v>280</v>
      </c>
      <c r="I31" s="211">
        <v>100</v>
      </c>
      <c r="J31" s="211" t="s">
        <v>279</v>
      </c>
      <c r="K31" s="56"/>
    </row>
    <row r="32" spans="1:11" s="42" customFormat="1" ht="18" customHeight="1" x14ac:dyDescent="0.15">
      <c r="A32" s="197"/>
      <c r="B32" s="204"/>
      <c r="C32" s="198"/>
      <c r="D32" s="195"/>
      <c r="E32" s="211"/>
      <c r="F32" s="211"/>
      <c r="G32" s="211"/>
      <c r="H32" s="211"/>
      <c r="I32" s="211"/>
      <c r="J32" s="211"/>
      <c r="K32" s="56"/>
    </row>
    <row r="33" spans="1:11" s="42" customFormat="1" ht="18" customHeight="1" x14ac:dyDescent="0.15">
      <c r="A33" s="197"/>
      <c r="B33" s="204"/>
      <c r="C33" s="198"/>
      <c r="D33" s="201"/>
      <c r="E33" s="211"/>
      <c r="F33" s="211"/>
      <c r="G33" s="211"/>
      <c r="H33" s="211"/>
      <c r="I33" s="211"/>
      <c r="J33" s="211"/>
      <c r="K33" s="56"/>
    </row>
    <row r="34" spans="1:11" s="42" customFormat="1" ht="18" customHeight="1" x14ac:dyDescent="0.15">
      <c r="A34" s="197"/>
      <c r="B34" s="204" t="s">
        <v>16</v>
      </c>
      <c r="C34" s="198"/>
      <c r="D34" s="195">
        <v>2.1430000000000001E-2</v>
      </c>
      <c r="E34" s="211">
        <v>50</v>
      </c>
      <c r="F34" s="211" t="s">
        <v>281</v>
      </c>
      <c r="G34" s="211">
        <v>0</v>
      </c>
      <c r="H34" s="211" t="s">
        <v>496</v>
      </c>
      <c r="I34" s="211">
        <v>50</v>
      </c>
      <c r="J34" s="211" t="s">
        <v>281</v>
      </c>
      <c r="K34" s="56"/>
    </row>
    <row r="35" spans="1:11" s="42" customFormat="1" ht="18" customHeight="1" x14ac:dyDescent="0.15">
      <c r="A35" s="197"/>
      <c r="B35" s="204"/>
      <c r="C35" s="198"/>
      <c r="D35" s="195"/>
      <c r="E35" s="211"/>
      <c r="F35" s="211"/>
      <c r="G35" s="211"/>
      <c r="H35" s="211"/>
      <c r="I35" s="211"/>
      <c r="J35" s="211"/>
      <c r="K35" s="56"/>
    </row>
    <row r="36" spans="1:11" s="42" customFormat="1" ht="18" customHeight="1" x14ac:dyDescent="0.15">
      <c r="A36" s="197"/>
      <c r="B36" s="204"/>
      <c r="C36" s="198"/>
      <c r="D36" s="201"/>
      <c r="E36" s="211"/>
      <c r="F36" s="211"/>
      <c r="G36" s="211"/>
      <c r="H36" s="211"/>
      <c r="I36" s="211"/>
      <c r="J36" s="211"/>
      <c r="K36" s="56"/>
    </row>
    <row r="37" spans="1:11" s="42" customFormat="1" ht="23.25" customHeight="1" x14ac:dyDescent="0.15">
      <c r="A37" s="197"/>
      <c r="B37" s="204" t="s">
        <v>17</v>
      </c>
      <c r="C37" s="198"/>
      <c r="D37" s="194">
        <v>2.1430000000000001E-2</v>
      </c>
      <c r="E37" s="211">
        <v>100</v>
      </c>
      <c r="F37" s="211" t="s">
        <v>282</v>
      </c>
      <c r="G37" s="211">
        <v>50</v>
      </c>
      <c r="H37" s="211" t="s">
        <v>283</v>
      </c>
      <c r="I37" s="211">
        <v>100</v>
      </c>
      <c r="J37" s="211" t="s">
        <v>284</v>
      </c>
      <c r="K37" s="56"/>
    </row>
    <row r="38" spans="1:11" s="42" customFormat="1" ht="23.25" customHeight="1" x14ac:dyDescent="0.15">
      <c r="A38" s="197"/>
      <c r="B38" s="204"/>
      <c r="C38" s="198"/>
      <c r="D38" s="195"/>
      <c r="E38" s="211"/>
      <c r="F38" s="211"/>
      <c r="G38" s="211"/>
      <c r="H38" s="211"/>
      <c r="I38" s="211"/>
      <c r="J38" s="211"/>
      <c r="K38" s="56"/>
    </row>
    <row r="39" spans="1:11" s="42" customFormat="1" ht="23.25" customHeight="1" thickBot="1" x14ac:dyDescent="0.2">
      <c r="A39" s="197"/>
      <c r="B39" s="204"/>
      <c r="C39" s="198"/>
      <c r="D39" s="196"/>
      <c r="E39" s="211"/>
      <c r="F39" s="211"/>
      <c r="G39" s="211"/>
      <c r="H39" s="211"/>
      <c r="I39" s="211"/>
      <c r="J39" s="211"/>
      <c r="K39" s="56"/>
    </row>
    <row r="40" spans="1:11" s="42" customFormat="1" ht="18" customHeight="1" x14ac:dyDescent="0.15">
      <c r="A40" s="197" t="s">
        <v>18</v>
      </c>
      <c r="B40" s="204" t="s">
        <v>19</v>
      </c>
      <c r="C40" s="198">
        <f>SUM(D40:D48)</f>
        <v>9.9989999999999996E-2</v>
      </c>
      <c r="D40" s="203">
        <v>3.3329999999999999E-2</v>
      </c>
      <c r="E40" s="211">
        <v>50</v>
      </c>
      <c r="F40" s="211" t="s">
        <v>285</v>
      </c>
      <c r="G40" s="211">
        <v>100</v>
      </c>
      <c r="H40" s="211" t="s">
        <v>535</v>
      </c>
      <c r="I40" s="211">
        <v>100</v>
      </c>
      <c r="J40" s="211" t="s">
        <v>286</v>
      </c>
      <c r="K40" s="56"/>
    </row>
    <row r="41" spans="1:11" s="42" customFormat="1" ht="18" customHeight="1" x14ac:dyDescent="0.15">
      <c r="A41" s="197"/>
      <c r="B41" s="204"/>
      <c r="C41" s="198"/>
      <c r="D41" s="195"/>
      <c r="E41" s="211"/>
      <c r="F41" s="211"/>
      <c r="G41" s="211"/>
      <c r="H41" s="211"/>
      <c r="I41" s="211"/>
      <c r="J41" s="211"/>
      <c r="K41" s="56"/>
    </row>
    <row r="42" spans="1:11" s="42" customFormat="1" ht="18" customHeight="1" x14ac:dyDescent="0.15">
      <c r="A42" s="197"/>
      <c r="B42" s="204"/>
      <c r="C42" s="198"/>
      <c r="D42" s="201"/>
      <c r="E42" s="211"/>
      <c r="F42" s="211"/>
      <c r="G42" s="211"/>
      <c r="H42" s="211"/>
      <c r="I42" s="211"/>
      <c r="J42" s="211"/>
      <c r="K42" s="56"/>
    </row>
    <row r="43" spans="1:11" s="42" customFormat="1" ht="18" customHeight="1" x14ac:dyDescent="0.15">
      <c r="A43" s="197"/>
      <c r="B43" s="204" t="s">
        <v>20</v>
      </c>
      <c r="C43" s="198"/>
      <c r="D43" s="194">
        <v>3.3329999999999999E-2</v>
      </c>
      <c r="E43" s="211">
        <v>100</v>
      </c>
      <c r="F43" s="211" t="s">
        <v>287</v>
      </c>
      <c r="G43" s="211">
        <v>100</v>
      </c>
      <c r="H43" s="211" t="s">
        <v>288</v>
      </c>
      <c r="I43" s="211">
        <v>100</v>
      </c>
      <c r="J43" s="211" t="s">
        <v>289</v>
      </c>
      <c r="K43" s="56"/>
    </row>
    <row r="44" spans="1:11" s="42" customFormat="1" ht="18" customHeight="1" x14ac:dyDescent="0.15">
      <c r="A44" s="197"/>
      <c r="B44" s="204"/>
      <c r="C44" s="198"/>
      <c r="D44" s="195"/>
      <c r="E44" s="211"/>
      <c r="F44" s="211"/>
      <c r="G44" s="211"/>
      <c r="H44" s="211"/>
      <c r="I44" s="211"/>
      <c r="J44" s="211"/>
      <c r="K44" s="56"/>
    </row>
    <row r="45" spans="1:11" s="42" customFormat="1" ht="18" customHeight="1" x14ac:dyDescent="0.15">
      <c r="A45" s="197"/>
      <c r="B45" s="204"/>
      <c r="C45" s="198"/>
      <c r="D45" s="201"/>
      <c r="E45" s="211"/>
      <c r="F45" s="211"/>
      <c r="G45" s="211"/>
      <c r="H45" s="211"/>
      <c r="I45" s="211"/>
      <c r="J45" s="211"/>
      <c r="K45" s="56"/>
    </row>
    <row r="46" spans="1:11" s="42" customFormat="1" ht="30" customHeight="1" x14ac:dyDescent="0.15">
      <c r="A46" s="197"/>
      <c r="B46" s="204" t="s">
        <v>21</v>
      </c>
      <c r="C46" s="198"/>
      <c r="D46" s="194">
        <v>3.3329999999999999E-2</v>
      </c>
      <c r="E46" s="211"/>
      <c r="F46" s="211" t="s">
        <v>290</v>
      </c>
      <c r="G46" s="211">
        <v>0</v>
      </c>
      <c r="H46" s="211" t="s">
        <v>497</v>
      </c>
      <c r="I46" s="211"/>
      <c r="J46" s="211" t="s">
        <v>291</v>
      </c>
      <c r="K46" s="56"/>
    </row>
    <row r="47" spans="1:11" s="42" customFormat="1" ht="30" customHeight="1" x14ac:dyDescent="0.15">
      <c r="A47" s="197"/>
      <c r="B47" s="204"/>
      <c r="C47" s="198"/>
      <c r="D47" s="195"/>
      <c r="E47" s="211"/>
      <c r="F47" s="211"/>
      <c r="G47" s="211"/>
      <c r="H47" s="211"/>
      <c r="I47" s="211"/>
      <c r="J47" s="211"/>
      <c r="K47" s="56"/>
    </row>
    <row r="48" spans="1:11" s="42" customFormat="1" ht="30" customHeight="1" thickBot="1" x14ac:dyDescent="0.2">
      <c r="A48" s="197"/>
      <c r="B48" s="204"/>
      <c r="C48" s="198"/>
      <c r="D48" s="196"/>
      <c r="E48" s="211"/>
      <c r="F48" s="211"/>
      <c r="G48" s="211"/>
      <c r="H48" s="211"/>
      <c r="I48" s="211"/>
      <c r="J48" s="211"/>
      <c r="K48" s="56"/>
    </row>
    <row r="49" spans="1:11" s="42" customFormat="1" ht="18" customHeight="1" x14ac:dyDescent="0.15">
      <c r="A49" s="197" t="s">
        <v>421</v>
      </c>
      <c r="B49" s="204" t="s">
        <v>23</v>
      </c>
      <c r="C49" s="198">
        <f>SUM(D49:D60)</f>
        <v>0.1</v>
      </c>
      <c r="D49" s="203">
        <v>2.5000000000000001E-2</v>
      </c>
      <c r="E49" s="192" t="s">
        <v>58</v>
      </c>
      <c r="F49" s="192" t="s">
        <v>292</v>
      </c>
      <c r="G49" s="192" t="s">
        <v>58</v>
      </c>
      <c r="H49" s="192" t="s">
        <v>292</v>
      </c>
      <c r="I49" s="192" t="s">
        <v>58</v>
      </c>
      <c r="J49" s="192" t="s">
        <v>292</v>
      </c>
      <c r="K49" s="56"/>
    </row>
    <row r="50" spans="1:11" s="42" customFormat="1" ht="18" customHeight="1" x14ac:dyDescent="0.15">
      <c r="A50" s="197"/>
      <c r="B50" s="204"/>
      <c r="C50" s="198"/>
      <c r="D50" s="195"/>
      <c r="E50" s="192"/>
      <c r="F50" s="192"/>
      <c r="G50" s="192"/>
      <c r="H50" s="192"/>
      <c r="I50" s="192"/>
      <c r="J50" s="192"/>
      <c r="K50" s="56"/>
    </row>
    <row r="51" spans="1:11" s="42" customFormat="1" ht="18" customHeight="1" x14ac:dyDescent="0.15">
      <c r="A51" s="197"/>
      <c r="B51" s="204"/>
      <c r="C51" s="198"/>
      <c r="D51" s="201"/>
      <c r="E51" s="192"/>
      <c r="F51" s="192"/>
      <c r="G51" s="192"/>
      <c r="H51" s="192"/>
      <c r="I51" s="192"/>
      <c r="J51" s="192"/>
      <c r="K51" s="56"/>
    </row>
    <row r="52" spans="1:11" s="42" customFormat="1" ht="22.25" customHeight="1" x14ac:dyDescent="0.15">
      <c r="A52" s="197"/>
      <c r="B52" s="204" t="s">
        <v>24</v>
      </c>
      <c r="C52" s="198"/>
      <c r="D52" s="194">
        <v>2.5000000000000001E-2</v>
      </c>
      <c r="E52" s="192" t="s">
        <v>58</v>
      </c>
      <c r="F52" s="211" t="s">
        <v>169</v>
      </c>
      <c r="G52" s="192" t="s">
        <v>58</v>
      </c>
      <c r="H52" s="211" t="s">
        <v>293</v>
      </c>
      <c r="I52" s="192" t="s">
        <v>58</v>
      </c>
      <c r="J52" s="211" t="s">
        <v>293</v>
      </c>
      <c r="K52" s="56"/>
    </row>
    <row r="53" spans="1:11" s="42" customFormat="1" ht="22.25" customHeight="1" x14ac:dyDescent="0.15">
      <c r="A53" s="197"/>
      <c r="B53" s="204"/>
      <c r="C53" s="198"/>
      <c r="D53" s="195"/>
      <c r="E53" s="192"/>
      <c r="F53" s="211"/>
      <c r="G53" s="192"/>
      <c r="H53" s="211"/>
      <c r="I53" s="192"/>
      <c r="J53" s="211"/>
      <c r="K53" s="56"/>
    </row>
    <row r="54" spans="1:11" s="42" customFormat="1" ht="22.25" customHeight="1" x14ac:dyDescent="0.15">
      <c r="A54" s="197"/>
      <c r="B54" s="204"/>
      <c r="C54" s="198"/>
      <c r="D54" s="201"/>
      <c r="E54" s="192"/>
      <c r="F54" s="211"/>
      <c r="G54" s="192"/>
      <c r="H54" s="211"/>
      <c r="I54" s="192"/>
      <c r="J54" s="211"/>
      <c r="K54" s="56"/>
    </row>
    <row r="55" spans="1:11" s="42" customFormat="1" ht="22.25" customHeight="1" x14ac:dyDescent="0.15">
      <c r="A55" s="197"/>
      <c r="B55" s="204" t="s">
        <v>25</v>
      </c>
      <c r="C55" s="198"/>
      <c r="D55" s="194">
        <v>2.5000000000000001E-2</v>
      </c>
      <c r="E55" s="192">
        <v>50</v>
      </c>
      <c r="F55" s="192" t="s">
        <v>294</v>
      </c>
      <c r="G55" s="192">
        <v>50</v>
      </c>
      <c r="H55" s="192" t="s">
        <v>294</v>
      </c>
      <c r="I55" s="192">
        <v>50</v>
      </c>
      <c r="J55" s="192" t="s">
        <v>294</v>
      </c>
      <c r="K55" s="56"/>
    </row>
    <row r="56" spans="1:11" s="42" customFormat="1" ht="22.25" customHeight="1" x14ac:dyDescent="0.15">
      <c r="A56" s="197"/>
      <c r="B56" s="204"/>
      <c r="C56" s="198"/>
      <c r="D56" s="195"/>
      <c r="E56" s="192"/>
      <c r="F56" s="192"/>
      <c r="G56" s="192"/>
      <c r="H56" s="192"/>
      <c r="I56" s="192"/>
      <c r="J56" s="192"/>
      <c r="K56" s="56"/>
    </row>
    <row r="57" spans="1:11" s="42" customFormat="1" ht="22.25" customHeight="1" x14ac:dyDescent="0.15">
      <c r="A57" s="197"/>
      <c r="B57" s="204"/>
      <c r="C57" s="198"/>
      <c r="D57" s="201"/>
      <c r="E57" s="192"/>
      <c r="F57" s="192"/>
      <c r="G57" s="192"/>
      <c r="H57" s="192"/>
      <c r="I57" s="192"/>
      <c r="J57" s="192"/>
      <c r="K57" s="56"/>
    </row>
    <row r="58" spans="1:11" s="42" customFormat="1" ht="22.25" customHeight="1" x14ac:dyDescent="0.15">
      <c r="A58" s="197"/>
      <c r="B58" s="204" t="s">
        <v>26</v>
      </c>
      <c r="C58" s="198"/>
      <c r="D58" s="194">
        <v>2.5000000000000001E-2</v>
      </c>
      <c r="E58" s="211">
        <v>50</v>
      </c>
      <c r="F58" s="192" t="s">
        <v>295</v>
      </c>
      <c r="G58" s="211">
        <v>50</v>
      </c>
      <c r="H58" s="192" t="s">
        <v>295</v>
      </c>
      <c r="I58" s="211">
        <v>50</v>
      </c>
      <c r="J58" s="192" t="s">
        <v>295</v>
      </c>
      <c r="K58" s="56"/>
    </row>
    <row r="59" spans="1:11" s="42" customFormat="1" ht="22.25" customHeight="1" x14ac:dyDescent="0.15">
      <c r="A59" s="197"/>
      <c r="B59" s="204"/>
      <c r="C59" s="198"/>
      <c r="D59" s="195"/>
      <c r="E59" s="211"/>
      <c r="F59" s="192"/>
      <c r="G59" s="211"/>
      <c r="H59" s="192"/>
      <c r="I59" s="211"/>
      <c r="J59" s="192"/>
      <c r="K59" s="56"/>
    </row>
    <row r="60" spans="1:11" s="42" customFormat="1" ht="22.25" customHeight="1" thickBot="1" x14ac:dyDescent="0.2">
      <c r="A60" s="197"/>
      <c r="B60" s="204"/>
      <c r="C60" s="198"/>
      <c r="D60" s="196"/>
      <c r="E60" s="211"/>
      <c r="F60" s="192"/>
      <c r="G60" s="211"/>
      <c r="H60" s="192"/>
      <c r="I60" s="211"/>
      <c r="J60" s="192"/>
      <c r="K60" s="56"/>
    </row>
    <row r="61" spans="1:11" s="42" customFormat="1" ht="25" customHeight="1" x14ac:dyDescent="0.15">
      <c r="A61" s="197" t="s">
        <v>370</v>
      </c>
      <c r="B61" s="204" t="s">
        <v>29</v>
      </c>
      <c r="C61" s="198">
        <f>SUM(D61:D72)</f>
        <v>0.05</v>
      </c>
      <c r="D61" s="203">
        <v>1.2500000000000001E-2</v>
      </c>
      <c r="E61" s="211">
        <v>100</v>
      </c>
      <c r="F61" s="211" t="s">
        <v>498</v>
      </c>
      <c r="G61" s="211">
        <v>0</v>
      </c>
      <c r="H61" s="211" t="s">
        <v>296</v>
      </c>
      <c r="I61" s="211">
        <v>50</v>
      </c>
      <c r="J61" s="211" t="s">
        <v>499</v>
      </c>
      <c r="K61" s="56"/>
    </row>
    <row r="62" spans="1:11" s="42" customFormat="1" ht="25" customHeight="1" x14ac:dyDescent="0.15">
      <c r="A62" s="197"/>
      <c r="B62" s="204"/>
      <c r="C62" s="198"/>
      <c r="D62" s="195"/>
      <c r="E62" s="211"/>
      <c r="F62" s="211"/>
      <c r="G62" s="211"/>
      <c r="H62" s="211"/>
      <c r="I62" s="211"/>
      <c r="J62" s="211"/>
      <c r="K62" s="56"/>
    </row>
    <row r="63" spans="1:11" s="42" customFormat="1" ht="25" customHeight="1" x14ac:dyDescent="0.15">
      <c r="A63" s="197"/>
      <c r="B63" s="204"/>
      <c r="C63" s="198"/>
      <c r="D63" s="201"/>
      <c r="E63" s="211"/>
      <c r="F63" s="211"/>
      <c r="G63" s="211"/>
      <c r="H63" s="211"/>
      <c r="I63" s="211"/>
      <c r="J63" s="211"/>
      <c r="K63" s="56"/>
    </row>
    <row r="64" spans="1:11" s="42" customFormat="1" ht="24" customHeight="1" x14ac:dyDescent="0.15">
      <c r="A64" s="197"/>
      <c r="B64" s="204" t="s">
        <v>30</v>
      </c>
      <c r="C64" s="198"/>
      <c r="D64" s="194">
        <v>1.2500000000000001E-2</v>
      </c>
      <c r="E64" s="192">
        <v>50</v>
      </c>
      <c r="F64" s="192" t="s">
        <v>500</v>
      </c>
      <c r="G64" s="192">
        <v>50</v>
      </c>
      <c r="H64" s="192" t="s">
        <v>297</v>
      </c>
      <c r="I64" s="192">
        <v>50</v>
      </c>
      <c r="J64" s="192" t="s">
        <v>501</v>
      </c>
      <c r="K64" s="56"/>
    </row>
    <row r="65" spans="1:11" s="42" customFormat="1" ht="24" customHeight="1" x14ac:dyDescent="0.15">
      <c r="A65" s="197"/>
      <c r="B65" s="204"/>
      <c r="C65" s="198"/>
      <c r="D65" s="195"/>
      <c r="E65" s="192"/>
      <c r="F65" s="192"/>
      <c r="G65" s="192"/>
      <c r="H65" s="192"/>
      <c r="I65" s="192"/>
      <c r="J65" s="192"/>
      <c r="K65" s="56"/>
    </row>
    <row r="66" spans="1:11" s="42" customFormat="1" ht="24" customHeight="1" x14ac:dyDescent="0.15">
      <c r="A66" s="197"/>
      <c r="B66" s="204"/>
      <c r="C66" s="198"/>
      <c r="D66" s="201"/>
      <c r="E66" s="192"/>
      <c r="F66" s="192"/>
      <c r="G66" s="192"/>
      <c r="H66" s="192"/>
      <c r="I66" s="192"/>
      <c r="J66" s="192"/>
      <c r="K66" s="56"/>
    </row>
    <row r="67" spans="1:11" s="42" customFormat="1" ht="18" customHeight="1" x14ac:dyDescent="0.15">
      <c r="A67" s="197"/>
      <c r="B67" s="204" t="s">
        <v>31</v>
      </c>
      <c r="C67" s="198"/>
      <c r="D67" s="194">
        <v>1.2500000000000001E-2</v>
      </c>
      <c r="E67" s="211">
        <v>50</v>
      </c>
      <c r="F67" s="192" t="s">
        <v>297</v>
      </c>
      <c r="G67" s="211">
        <v>50</v>
      </c>
      <c r="H67" s="192" t="s">
        <v>297</v>
      </c>
      <c r="I67" s="211">
        <v>50</v>
      </c>
      <c r="J67" s="192" t="s">
        <v>297</v>
      </c>
      <c r="K67" s="56"/>
    </row>
    <row r="68" spans="1:11" s="42" customFormat="1" ht="18" customHeight="1" x14ac:dyDescent="0.15">
      <c r="A68" s="197"/>
      <c r="B68" s="204"/>
      <c r="C68" s="198"/>
      <c r="D68" s="195"/>
      <c r="E68" s="211"/>
      <c r="F68" s="192"/>
      <c r="G68" s="211"/>
      <c r="H68" s="192"/>
      <c r="I68" s="211"/>
      <c r="J68" s="192"/>
      <c r="K68" s="56"/>
    </row>
    <row r="69" spans="1:11" s="42" customFormat="1" ht="18" customHeight="1" x14ac:dyDescent="0.15">
      <c r="A69" s="197"/>
      <c r="B69" s="204"/>
      <c r="C69" s="198"/>
      <c r="D69" s="201"/>
      <c r="E69" s="211"/>
      <c r="F69" s="192"/>
      <c r="G69" s="211"/>
      <c r="H69" s="192"/>
      <c r="I69" s="211"/>
      <c r="J69" s="192"/>
      <c r="K69" s="56"/>
    </row>
    <row r="70" spans="1:11" s="42" customFormat="1" ht="18" customHeight="1" x14ac:dyDescent="0.15">
      <c r="A70" s="197"/>
      <c r="B70" s="204" t="s">
        <v>32</v>
      </c>
      <c r="C70" s="198"/>
      <c r="D70" s="194">
        <v>1.2500000000000001E-2</v>
      </c>
      <c r="E70" s="211">
        <v>50</v>
      </c>
      <c r="F70" s="192" t="s">
        <v>298</v>
      </c>
      <c r="G70" s="211">
        <v>50</v>
      </c>
      <c r="H70" s="192" t="s">
        <v>298</v>
      </c>
      <c r="I70" s="211">
        <v>50</v>
      </c>
      <c r="J70" s="192" t="s">
        <v>298</v>
      </c>
      <c r="K70" s="56"/>
    </row>
    <row r="71" spans="1:11" s="42" customFormat="1" ht="18" customHeight="1" x14ac:dyDescent="0.15">
      <c r="A71" s="197"/>
      <c r="B71" s="204"/>
      <c r="C71" s="198"/>
      <c r="D71" s="195"/>
      <c r="E71" s="211"/>
      <c r="F71" s="192"/>
      <c r="G71" s="211"/>
      <c r="H71" s="192"/>
      <c r="I71" s="211"/>
      <c r="J71" s="192"/>
      <c r="K71" s="56"/>
    </row>
    <row r="72" spans="1:11" s="42" customFormat="1" ht="18" customHeight="1" thickBot="1" x14ac:dyDescent="0.2">
      <c r="A72" s="197"/>
      <c r="B72" s="204"/>
      <c r="C72" s="198"/>
      <c r="D72" s="196"/>
      <c r="E72" s="211"/>
      <c r="F72" s="192"/>
      <c r="G72" s="211"/>
      <c r="H72" s="192"/>
      <c r="I72" s="211"/>
      <c r="J72" s="192"/>
      <c r="K72" s="56"/>
    </row>
    <row r="73" spans="1:11" s="42" customFormat="1" ht="24" customHeight="1" x14ac:dyDescent="0.15">
      <c r="A73" s="197" t="s">
        <v>33</v>
      </c>
      <c r="B73" s="204" t="s">
        <v>34</v>
      </c>
      <c r="C73" s="202">
        <f>SUM(D73:D78)</f>
        <v>0.1</v>
      </c>
      <c r="D73" s="203">
        <v>0.05</v>
      </c>
      <c r="E73" s="211">
        <v>100</v>
      </c>
      <c r="F73" s="211" t="s">
        <v>299</v>
      </c>
      <c r="G73" s="211">
        <v>50</v>
      </c>
      <c r="H73" s="211" t="s">
        <v>504</v>
      </c>
      <c r="I73" s="211">
        <v>50</v>
      </c>
      <c r="J73" s="211" t="s">
        <v>505</v>
      </c>
      <c r="K73" s="56"/>
    </row>
    <row r="74" spans="1:11" s="42" customFormat="1" ht="24" customHeight="1" x14ac:dyDescent="0.15">
      <c r="A74" s="197"/>
      <c r="B74" s="204"/>
      <c r="C74" s="202"/>
      <c r="D74" s="195"/>
      <c r="E74" s="211"/>
      <c r="F74" s="211"/>
      <c r="G74" s="211"/>
      <c r="H74" s="211"/>
      <c r="I74" s="211"/>
      <c r="J74" s="211"/>
      <c r="K74" s="56"/>
    </row>
    <row r="75" spans="1:11" s="42" customFormat="1" ht="24" customHeight="1" x14ac:dyDescent="0.15">
      <c r="A75" s="197"/>
      <c r="B75" s="204"/>
      <c r="C75" s="202"/>
      <c r="D75" s="201"/>
      <c r="E75" s="211"/>
      <c r="F75" s="211"/>
      <c r="G75" s="211"/>
      <c r="H75" s="211"/>
      <c r="I75" s="211"/>
      <c r="J75" s="211"/>
      <c r="K75" s="56"/>
    </row>
    <row r="76" spans="1:11" s="42" customFormat="1" ht="41" customHeight="1" x14ac:dyDescent="0.15">
      <c r="A76" s="197"/>
      <c r="B76" s="204" t="s">
        <v>35</v>
      </c>
      <c r="C76" s="202"/>
      <c r="D76" s="194">
        <v>0.05</v>
      </c>
      <c r="E76" s="192">
        <v>100</v>
      </c>
      <c r="F76" s="192" t="s">
        <v>508</v>
      </c>
      <c r="G76" s="192">
        <v>50</v>
      </c>
      <c r="H76" s="192" t="s">
        <v>507</v>
      </c>
      <c r="I76" s="192">
        <v>50</v>
      </c>
      <c r="J76" s="192" t="s">
        <v>506</v>
      </c>
      <c r="K76" s="56"/>
    </row>
    <row r="77" spans="1:11" s="42" customFormat="1" ht="41" customHeight="1" x14ac:dyDescent="0.15">
      <c r="A77" s="197"/>
      <c r="B77" s="204"/>
      <c r="C77" s="202"/>
      <c r="D77" s="195"/>
      <c r="E77" s="192"/>
      <c r="F77" s="192"/>
      <c r="G77" s="192"/>
      <c r="H77" s="192"/>
      <c r="I77" s="192"/>
      <c r="J77" s="192"/>
      <c r="K77" s="56"/>
    </row>
    <row r="78" spans="1:11" s="42" customFormat="1" ht="41" customHeight="1" thickBot="1" x14ac:dyDescent="0.2">
      <c r="A78" s="197"/>
      <c r="B78" s="204"/>
      <c r="C78" s="202"/>
      <c r="D78" s="196"/>
      <c r="E78" s="192"/>
      <c r="F78" s="192"/>
      <c r="G78" s="192"/>
      <c r="H78" s="192"/>
      <c r="I78" s="192"/>
      <c r="J78" s="192"/>
      <c r="K78" s="56"/>
    </row>
    <row r="79" spans="1:11" s="42" customFormat="1" ht="18" customHeight="1" x14ac:dyDescent="0.15">
      <c r="A79" s="197" t="s">
        <v>37</v>
      </c>
      <c r="B79" s="204" t="s">
        <v>38</v>
      </c>
      <c r="C79" s="202">
        <f>SUM(D79:D87)</f>
        <v>0.1</v>
      </c>
      <c r="D79" s="195">
        <v>0.04</v>
      </c>
      <c r="E79" s="211">
        <v>100</v>
      </c>
      <c r="F79" s="211" t="s">
        <v>300</v>
      </c>
      <c r="G79" s="211">
        <v>100</v>
      </c>
      <c r="H79" s="211" t="s">
        <v>300</v>
      </c>
      <c r="I79" s="211">
        <v>100</v>
      </c>
      <c r="J79" s="211" t="s">
        <v>300</v>
      </c>
      <c r="K79" s="56"/>
    </row>
    <row r="80" spans="1:11" s="42" customFormat="1" ht="18" customHeight="1" x14ac:dyDescent="0.15">
      <c r="A80" s="197"/>
      <c r="B80" s="204"/>
      <c r="C80" s="202"/>
      <c r="D80" s="195"/>
      <c r="E80" s="211"/>
      <c r="F80" s="211"/>
      <c r="G80" s="211"/>
      <c r="H80" s="211"/>
      <c r="I80" s="211"/>
      <c r="J80" s="211"/>
      <c r="K80" s="56"/>
    </row>
    <row r="81" spans="1:11" s="42" customFormat="1" ht="18" customHeight="1" x14ac:dyDescent="0.15">
      <c r="A81" s="197"/>
      <c r="B81" s="204"/>
      <c r="C81" s="202"/>
      <c r="D81" s="201"/>
      <c r="E81" s="211"/>
      <c r="F81" s="211"/>
      <c r="G81" s="211"/>
      <c r="H81" s="211"/>
      <c r="I81" s="211"/>
      <c r="J81" s="211"/>
      <c r="K81" s="56"/>
    </row>
    <row r="82" spans="1:11" s="42" customFormat="1" ht="22.25" customHeight="1" x14ac:dyDescent="0.15">
      <c r="A82" s="197"/>
      <c r="B82" s="204" t="s">
        <v>39</v>
      </c>
      <c r="C82" s="202"/>
      <c r="D82" s="194">
        <v>0.04</v>
      </c>
      <c r="E82" s="211">
        <v>100</v>
      </c>
      <c r="F82" s="211" t="s">
        <v>301</v>
      </c>
      <c r="G82" s="211">
        <v>50</v>
      </c>
      <c r="H82" s="211" t="s">
        <v>509</v>
      </c>
      <c r="I82" s="211">
        <v>100</v>
      </c>
      <c r="J82" s="211" t="s">
        <v>302</v>
      </c>
      <c r="K82" s="56"/>
    </row>
    <row r="83" spans="1:11" s="42" customFormat="1" ht="22.25" customHeight="1" x14ac:dyDescent="0.15">
      <c r="A83" s="197"/>
      <c r="B83" s="204"/>
      <c r="C83" s="202"/>
      <c r="D83" s="195"/>
      <c r="E83" s="211"/>
      <c r="F83" s="211"/>
      <c r="G83" s="211"/>
      <c r="H83" s="211"/>
      <c r="I83" s="211"/>
      <c r="J83" s="211"/>
      <c r="K83" s="56"/>
    </row>
    <row r="84" spans="1:11" s="42" customFormat="1" ht="22.25" customHeight="1" x14ac:dyDescent="0.15">
      <c r="A84" s="197"/>
      <c r="B84" s="204"/>
      <c r="C84" s="202"/>
      <c r="D84" s="201"/>
      <c r="E84" s="211"/>
      <c r="F84" s="211"/>
      <c r="G84" s="211"/>
      <c r="H84" s="211"/>
      <c r="I84" s="211"/>
      <c r="J84" s="211"/>
      <c r="K84" s="56"/>
    </row>
    <row r="85" spans="1:11" s="42" customFormat="1" ht="18" customHeight="1" x14ac:dyDescent="0.15">
      <c r="A85" s="197"/>
      <c r="B85" s="204" t="s">
        <v>40</v>
      </c>
      <c r="C85" s="202"/>
      <c r="D85" s="194">
        <v>0.02</v>
      </c>
      <c r="E85" s="211">
        <v>100</v>
      </c>
      <c r="F85" s="211" t="s">
        <v>270</v>
      </c>
      <c r="G85" s="211">
        <v>100</v>
      </c>
      <c r="H85" s="211" t="s">
        <v>270</v>
      </c>
      <c r="I85" s="211">
        <v>100</v>
      </c>
      <c r="J85" s="211" t="s">
        <v>270</v>
      </c>
      <c r="K85" s="56"/>
    </row>
    <row r="86" spans="1:11" s="42" customFormat="1" ht="18" customHeight="1" x14ac:dyDescent="0.15">
      <c r="A86" s="197"/>
      <c r="B86" s="204"/>
      <c r="C86" s="202"/>
      <c r="D86" s="195"/>
      <c r="E86" s="211"/>
      <c r="F86" s="211"/>
      <c r="G86" s="211"/>
      <c r="H86" s="211"/>
      <c r="I86" s="211"/>
      <c r="J86" s="211"/>
      <c r="K86" s="56"/>
    </row>
    <row r="87" spans="1:11" s="42" customFormat="1" ht="18" customHeight="1" thickBot="1" x14ac:dyDescent="0.2">
      <c r="A87" s="197"/>
      <c r="B87" s="204"/>
      <c r="C87" s="202"/>
      <c r="D87" s="196"/>
      <c r="E87" s="211"/>
      <c r="F87" s="211"/>
      <c r="G87" s="211"/>
      <c r="H87" s="211"/>
      <c r="I87" s="211"/>
      <c r="J87" s="211"/>
      <c r="K87" s="56"/>
    </row>
    <row r="88" spans="1:11" s="42" customFormat="1" ht="18" customHeight="1" x14ac:dyDescent="0.15">
      <c r="A88" s="197" t="s">
        <v>41</v>
      </c>
      <c r="B88" s="204" t="s">
        <v>368</v>
      </c>
      <c r="C88" s="198">
        <f>SUM(D88:D99)</f>
        <v>0.1</v>
      </c>
      <c r="D88" s="195">
        <v>2.5000000000000001E-2</v>
      </c>
      <c r="E88" s="211">
        <v>100</v>
      </c>
      <c r="F88" s="211" t="s">
        <v>303</v>
      </c>
      <c r="G88" s="211">
        <v>100</v>
      </c>
      <c r="H88" s="211" t="s">
        <v>271</v>
      </c>
      <c r="I88" s="211">
        <v>100</v>
      </c>
      <c r="J88" s="211" t="s">
        <v>271</v>
      </c>
      <c r="K88" s="56"/>
    </row>
    <row r="89" spans="1:11" s="42" customFormat="1" ht="18" customHeight="1" x14ac:dyDescent="0.15">
      <c r="A89" s="197"/>
      <c r="B89" s="204"/>
      <c r="C89" s="198"/>
      <c r="D89" s="195"/>
      <c r="E89" s="211"/>
      <c r="F89" s="211"/>
      <c r="G89" s="211"/>
      <c r="H89" s="211"/>
      <c r="I89" s="211"/>
      <c r="J89" s="211"/>
      <c r="K89" s="56"/>
    </row>
    <row r="90" spans="1:11" s="42" customFormat="1" ht="18" customHeight="1" x14ac:dyDescent="0.15">
      <c r="A90" s="197"/>
      <c r="B90" s="204"/>
      <c r="C90" s="198"/>
      <c r="D90" s="201"/>
      <c r="E90" s="211"/>
      <c r="F90" s="211"/>
      <c r="G90" s="211"/>
      <c r="H90" s="211"/>
      <c r="I90" s="211"/>
      <c r="J90" s="211"/>
      <c r="K90" s="56"/>
    </row>
    <row r="91" spans="1:11" s="42" customFormat="1" ht="18" customHeight="1" x14ac:dyDescent="0.15">
      <c r="A91" s="197"/>
      <c r="B91" s="204" t="s">
        <v>43</v>
      </c>
      <c r="C91" s="198"/>
      <c r="D91" s="194">
        <v>2.5000000000000001E-2</v>
      </c>
      <c r="E91" s="211">
        <v>100</v>
      </c>
      <c r="F91" s="211" t="s">
        <v>304</v>
      </c>
      <c r="G91" s="211">
        <v>100</v>
      </c>
      <c r="H91" s="211" t="s">
        <v>304</v>
      </c>
      <c r="I91" s="211">
        <v>100</v>
      </c>
      <c r="J91" s="211" t="s">
        <v>304</v>
      </c>
      <c r="K91" s="56"/>
    </row>
    <row r="92" spans="1:11" s="42" customFormat="1" ht="18" customHeight="1" x14ac:dyDescent="0.15">
      <c r="A92" s="197"/>
      <c r="B92" s="204"/>
      <c r="C92" s="198"/>
      <c r="D92" s="195"/>
      <c r="E92" s="211"/>
      <c r="F92" s="211"/>
      <c r="G92" s="211"/>
      <c r="H92" s="211"/>
      <c r="I92" s="211"/>
      <c r="J92" s="211"/>
      <c r="K92" s="56"/>
    </row>
    <row r="93" spans="1:11" s="42" customFormat="1" ht="18" customHeight="1" x14ac:dyDescent="0.15">
      <c r="A93" s="197"/>
      <c r="B93" s="204"/>
      <c r="C93" s="198"/>
      <c r="D93" s="201"/>
      <c r="E93" s="211"/>
      <c r="F93" s="211"/>
      <c r="G93" s="211"/>
      <c r="H93" s="211"/>
      <c r="I93" s="211"/>
      <c r="J93" s="211"/>
      <c r="K93" s="56"/>
    </row>
    <row r="94" spans="1:11" s="42" customFormat="1" ht="18" customHeight="1" x14ac:dyDescent="0.15">
      <c r="A94" s="197"/>
      <c r="B94" s="204" t="s">
        <v>45</v>
      </c>
      <c r="C94" s="198"/>
      <c r="D94" s="194">
        <v>2.5000000000000001E-2</v>
      </c>
      <c r="E94" s="211">
        <v>100</v>
      </c>
      <c r="F94" s="211" t="s">
        <v>305</v>
      </c>
      <c r="G94" s="211">
        <v>100</v>
      </c>
      <c r="H94" s="211" t="s">
        <v>305</v>
      </c>
      <c r="I94" s="211">
        <v>100</v>
      </c>
      <c r="J94" s="211" t="s">
        <v>305</v>
      </c>
      <c r="K94" s="56"/>
    </row>
    <row r="95" spans="1:11" s="42" customFormat="1" ht="18" customHeight="1" x14ac:dyDescent="0.15">
      <c r="A95" s="197"/>
      <c r="B95" s="204"/>
      <c r="C95" s="198"/>
      <c r="D95" s="195"/>
      <c r="E95" s="211"/>
      <c r="F95" s="211"/>
      <c r="G95" s="211"/>
      <c r="H95" s="211"/>
      <c r="I95" s="211"/>
      <c r="J95" s="211"/>
      <c r="K95" s="56"/>
    </row>
    <row r="96" spans="1:11" s="42" customFormat="1" ht="18" customHeight="1" x14ac:dyDescent="0.15">
      <c r="A96" s="197"/>
      <c r="B96" s="204"/>
      <c r="C96" s="198"/>
      <c r="D96" s="201"/>
      <c r="E96" s="211"/>
      <c r="F96" s="211"/>
      <c r="G96" s="211"/>
      <c r="H96" s="211"/>
      <c r="I96" s="211"/>
      <c r="J96" s="211"/>
      <c r="K96" s="56"/>
    </row>
    <row r="97" spans="1:11" s="42" customFormat="1" ht="18" customHeight="1" x14ac:dyDescent="0.15">
      <c r="A97" s="197"/>
      <c r="B97" s="204" t="s">
        <v>46</v>
      </c>
      <c r="C97" s="198"/>
      <c r="D97" s="194">
        <v>2.5000000000000001E-2</v>
      </c>
      <c r="E97" s="211" t="s">
        <v>58</v>
      </c>
      <c r="F97" s="192" t="s">
        <v>64</v>
      </c>
      <c r="G97" s="211" t="s">
        <v>58</v>
      </c>
      <c r="H97" s="192" t="s">
        <v>64</v>
      </c>
      <c r="I97" s="211" t="s">
        <v>58</v>
      </c>
      <c r="J97" s="192" t="s">
        <v>64</v>
      </c>
      <c r="K97" s="56"/>
    </row>
    <row r="98" spans="1:11" s="42" customFormat="1" ht="18" customHeight="1" x14ac:dyDescent="0.15">
      <c r="A98" s="197"/>
      <c r="B98" s="204"/>
      <c r="C98" s="198"/>
      <c r="D98" s="195"/>
      <c r="E98" s="211"/>
      <c r="F98" s="192"/>
      <c r="G98" s="211"/>
      <c r="H98" s="192"/>
      <c r="I98" s="211"/>
      <c r="J98" s="192"/>
      <c r="K98" s="56"/>
    </row>
    <row r="99" spans="1:11" s="42" customFormat="1" ht="18" customHeight="1" thickBot="1" x14ac:dyDescent="0.2">
      <c r="A99" s="197"/>
      <c r="B99" s="204"/>
      <c r="C99" s="198"/>
      <c r="D99" s="196"/>
      <c r="E99" s="211"/>
      <c r="F99" s="192"/>
      <c r="G99" s="211"/>
      <c r="H99" s="192"/>
      <c r="I99" s="211"/>
      <c r="J99" s="192"/>
      <c r="K99" s="56"/>
    </row>
    <row r="100" spans="1:11" s="42" customFormat="1" ht="18" customHeight="1" x14ac:dyDescent="0.15">
      <c r="A100" s="197" t="s">
        <v>47</v>
      </c>
      <c r="B100" s="204" t="s">
        <v>48</v>
      </c>
      <c r="C100" s="198">
        <f>SUM(D100:D105)</f>
        <v>0.15000000000000002</v>
      </c>
      <c r="D100" s="195">
        <v>0.05</v>
      </c>
      <c r="E100" s="211">
        <v>50</v>
      </c>
      <c r="F100" s="211" t="s">
        <v>306</v>
      </c>
      <c r="G100" s="211">
        <v>50</v>
      </c>
      <c r="H100" s="211" t="s">
        <v>306</v>
      </c>
      <c r="I100" s="211">
        <v>50</v>
      </c>
      <c r="J100" s="211" t="s">
        <v>306</v>
      </c>
      <c r="K100" s="56"/>
    </row>
    <row r="101" spans="1:11" s="42" customFormat="1" ht="18" customHeight="1" x14ac:dyDescent="0.15">
      <c r="A101" s="197"/>
      <c r="B101" s="204"/>
      <c r="C101" s="198"/>
      <c r="D101" s="195"/>
      <c r="E101" s="211"/>
      <c r="F101" s="211"/>
      <c r="G101" s="211"/>
      <c r="H101" s="211"/>
      <c r="I101" s="211"/>
      <c r="J101" s="211"/>
      <c r="K101" s="56"/>
    </row>
    <row r="102" spans="1:11" s="42" customFormat="1" ht="18" customHeight="1" x14ac:dyDescent="0.15">
      <c r="A102" s="197"/>
      <c r="B102" s="204"/>
      <c r="C102" s="198"/>
      <c r="D102" s="201"/>
      <c r="E102" s="211"/>
      <c r="F102" s="211"/>
      <c r="G102" s="211"/>
      <c r="H102" s="211"/>
      <c r="I102" s="211"/>
      <c r="J102" s="211"/>
      <c r="K102" s="56"/>
    </row>
    <row r="103" spans="1:11" s="42" customFormat="1" ht="18" customHeight="1" x14ac:dyDescent="0.15">
      <c r="A103" s="197"/>
      <c r="B103" s="204" t="s">
        <v>49</v>
      </c>
      <c r="C103" s="198"/>
      <c r="D103" s="194">
        <v>0.1</v>
      </c>
      <c r="E103" s="211">
        <v>100</v>
      </c>
      <c r="F103" s="211" t="s">
        <v>307</v>
      </c>
      <c r="G103" s="211">
        <v>100</v>
      </c>
      <c r="H103" s="211" t="s">
        <v>307</v>
      </c>
      <c r="I103" s="211">
        <v>100</v>
      </c>
      <c r="J103" s="211" t="s">
        <v>307</v>
      </c>
      <c r="K103" s="56"/>
    </row>
    <row r="104" spans="1:11" s="42" customFormat="1" ht="18" customHeight="1" x14ac:dyDescent="0.15">
      <c r="A104" s="197"/>
      <c r="B104" s="204"/>
      <c r="C104" s="198"/>
      <c r="D104" s="195"/>
      <c r="E104" s="211"/>
      <c r="F104" s="211"/>
      <c r="G104" s="211"/>
      <c r="H104" s="211"/>
      <c r="I104" s="211"/>
      <c r="J104" s="211"/>
      <c r="K104" s="56"/>
    </row>
    <row r="105" spans="1:11" s="42" customFormat="1" ht="18" customHeight="1" thickBot="1" x14ac:dyDescent="0.2">
      <c r="A105" s="197"/>
      <c r="B105" s="204"/>
      <c r="C105" s="198"/>
      <c r="D105" s="196"/>
      <c r="E105" s="211"/>
      <c r="F105" s="211"/>
      <c r="G105" s="211"/>
      <c r="H105" s="211"/>
      <c r="I105" s="211"/>
      <c r="J105" s="211"/>
      <c r="K105" s="56"/>
    </row>
    <row r="106" spans="1:11" s="42" customFormat="1" ht="18" customHeight="1" x14ac:dyDescent="0.15">
      <c r="A106" s="197" t="s">
        <v>50</v>
      </c>
      <c r="B106" s="204" t="s">
        <v>51</v>
      </c>
      <c r="C106" s="198">
        <f>SUM(D106:D111)</f>
        <v>0.05</v>
      </c>
      <c r="D106" s="200">
        <v>2.5000000000000001E-2</v>
      </c>
      <c r="E106" s="211">
        <v>50</v>
      </c>
      <c r="F106" s="211" t="s">
        <v>308</v>
      </c>
      <c r="G106" s="211">
        <v>100</v>
      </c>
      <c r="H106" s="211" t="s">
        <v>309</v>
      </c>
      <c r="I106" s="211">
        <v>100</v>
      </c>
      <c r="J106" s="211" t="s">
        <v>309</v>
      </c>
      <c r="K106" s="56"/>
    </row>
    <row r="107" spans="1:11" s="42" customFormat="1" ht="18" customHeight="1" x14ac:dyDescent="0.15">
      <c r="A107" s="197"/>
      <c r="B107" s="204"/>
      <c r="C107" s="198"/>
      <c r="D107" s="200"/>
      <c r="E107" s="211"/>
      <c r="F107" s="211"/>
      <c r="G107" s="211"/>
      <c r="H107" s="211"/>
      <c r="I107" s="211"/>
      <c r="J107" s="211"/>
      <c r="K107" s="56"/>
    </row>
    <row r="108" spans="1:11" s="42" customFormat="1" ht="18" customHeight="1" x14ac:dyDescent="0.15">
      <c r="A108" s="197"/>
      <c r="B108" s="204"/>
      <c r="C108" s="198"/>
      <c r="D108" s="200"/>
      <c r="E108" s="211"/>
      <c r="F108" s="211"/>
      <c r="G108" s="211"/>
      <c r="H108" s="211"/>
      <c r="I108" s="211"/>
      <c r="J108" s="211"/>
      <c r="K108" s="56"/>
    </row>
    <row r="109" spans="1:11" s="42" customFormat="1" ht="18" customHeight="1" x14ac:dyDescent="0.15">
      <c r="A109" s="197"/>
      <c r="B109" s="204" t="s">
        <v>52</v>
      </c>
      <c r="C109" s="198"/>
      <c r="D109" s="194">
        <v>2.5000000000000001E-2</v>
      </c>
      <c r="E109" s="211">
        <v>0</v>
      </c>
      <c r="F109" s="211" t="s">
        <v>310</v>
      </c>
      <c r="G109" s="211">
        <v>0</v>
      </c>
      <c r="H109" s="211" t="s">
        <v>310</v>
      </c>
      <c r="I109" s="211">
        <v>0</v>
      </c>
      <c r="J109" s="211" t="s">
        <v>310</v>
      </c>
      <c r="K109" s="56"/>
    </row>
    <row r="110" spans="1:11" s="42" customFormat="1" ht="18" customHeight="1" x14ac:dyDescent="0.15">
      <c r="A110" s="197"/>
      <c r="B110" s="204"/>
      <c r="C110" s="198"/>
      <c r="D110" s="195"/>
      <c r="E110" s="211"/>
      <c r="F110" s="211"/>
      <c r="G110" s="211"/>
      <c r="H110" s="211"/>
      <c r="I110" s="211"/>
      <c r="J110" s="211"/>
      <c r="K110" s="56"/>
    </row>
    <row r="111" spans="1:11" s="42" customFormat="1" ht="18" customHeight="1" thickBot="1" x14ac:dyDescent="0.2">
      <c r="A111" s="197"/>
      <c r="B111" s="204"/>
      <c r="C111" s="198"/>
      <c r="D111" s="196"/>
      <c r="E111" s="211"/>
      <c r="F111" s="211"/>
      <c r="G111" s="211"/>
      <c r="H111" s="211"/>
      <c r="I111" s="211"/>
      <c r="J111" s="211"/>
      <c r="K111" s="56"/>
    </row>
    <row r="112" spans="1:11" x14ac:dyDescent="0.15">
      <c r="A112" s="61"/>
      <c r="B112" s="175"/>
      <c r="C112" s="136"/>
      <c r="D112" s="63"/>
      <c r="E112" s="67"/>
      <c r="F112" s="67"/>
      <c r="G112" s="67"/>
      <c r="H112" s="67"/>
      <c r="I112" s="67"/>
      <c r="J112" s="67"/>
      <c r="K112" s="48"/>
    </row>
    <row r="113" spans="1:11" ht="16" x14ac:dyDescent="0.2">
      <c r="A113" s="63"/>
      <c r="B113" s="65" t="s">
        <v>53</v>
      </c>
      <c r="C113" s="136">
        <f>SUM(C4:C111)</f>
        <v>1</v>
      </c>
      <c r="D113" s="66">
        <f>SUM(D4:D111)</f>
        <v>1.0000000000000004</v>
      </c>
      <c r="E113" s="67">
        <f>ROUND(SUMPRODUCT($D$4:$D$111,E$4:E$111),2)</f>
        <v>62.59</v>
      </c>
      <c r="F113" s="67"/>
      <c r="G113" s="67">
        <f>ROUND(SUMPRODUCT($D$4:$D$111,G$4:G$111),2)</f>
        <v>50.83</v>
      </c>
      <c r="H113" s="67"/>
      <c r="I113" s="67">
        <f>ROUND(SUMPRODUCT($D$4:$D$111,I$4:I$111),2)</f>
        <v>59.88</v>
      </c>
      <c r="J113" s="67"/>
      <c r="K113" s="48"/>
    </row>
    <row r="114" spans="1:11" x14ac:dyDescent="0.15">
      <c r="A114" s="157" t="s">
        <v>96</v>
      </c>
      <c r="B114" s="179"/>
      <c r="C114" s="139"/>
      <c r="D114" s="71"/>
      <c r="E114" s="57"/>
      <c r="F114" s="57"/>
      <c r="G114" s="71"/>
      <c r="H114" s="71"/>
      <c r="I114" s="71"/>
      <c r="J114" s="71"/>
    </row>
    <row r="115" spans="1:11" x14ac:dyDescent="0.15">
      <c r="A115" s="158" t="s">
        <v>3</v>
      </c>
      <c r="B115" s="184"/>
    </row>
    <row r="116" spans="1:11" ht="30" x14ac:dyDescent="0.15">
      <c r="A116" s="160" t="s">
        <v>9</v>
      </c>
      <c r="B116" s="184"/>
    </row>
    <row r="117" spans="1:11" x14ac:dyDescent="0.15">
      <c r="A117" s="158" t="s">
        <v>18</v>
      </c>
      <c r="B117" s="184"/>
    </row>
    <row r="118" spans="1:11" x14ac:dyDescent="0.15">
      <c r="A118" s="158" t="s">
        <v>421</v>
      </c>
      <c r="B118" s="184"/>
    </row>
    <row r="119" spans="1:11" x14ac:dyDescent="0.15">
      <c r="A119" s="158" t="s">
        <v>370</v>
      </c>
      <c r="B119" s="184"/>
    </row>
    <row r="120" spans="1:11" x14ac:dyDescent="0.15">
      <c r="A120" s="158" t="s">
        <v>33</v>
      </c>
      <c r="B120" s="184"/>
    </row>
    <row r="121" spans="1:11" x14ac:dyDescent="0.15">
      <c r="A121" s="158" t="s">
        <v>37</v>
      </c>
      <c r="B121" s="184"/>
    </row>
    <row r="122" spans="1:11" x14ac:dyDescent="0.15">
      <c r="A122" s="158" t="s">
        <v>41</v>
      </c>
      <c r="B122" s="184"/>
    </row>
    <row r="123" spans="1:11" x14ac:dyDescent="0.15">
      <c r="A123" s="158" t="s">
        <v>47</v>
      </c>
      <c r="B123" s="184"/>
    </row>
    <row r="124" spans="1:11" x14ac:dyDescent="0.15">
      <c r="A124" s="161" t="s">
        <v>50</v>
      </c>
      <c r="B124" s="185"/>
    </row>
    <row r="125" spans="1:11" x14ac:dyDescent="0.15">
      <c r="A125" s="71"/>
      <c r="B125" s="141"/>
    </row>
  </sheetData>
  <sheetProtection algorithmName="SHA-512" hashValue="RZQ2CwgIpGVS3SvpLFIKYUtWmGOMnzG5vmyt/HnqPRk2aBSeRU7Y687wXjyeHkC6uCJgkfFuMRB2uy0uLs9i6g==" saltValue="bGdprSD7hudXVxzTtAMk9Q==" spinCount="100000" sheet="1" objects="1" scenarios="1"/>
  <mergeCells count="308">
    <mergeCell ref="I109:I111"/>
    <mergeCell ref="J109:J111"/>
    <mergeCell ref="I94:I96"/>
    <mergeCell ref="J94:J96"/>
    <mergeCell ref="I97:I99"/>
    <mergeCell ref="J97:J99"/>
    <mergeCell ref="I100:I102"/>
    <mergeCell ref="J100:J102"/>
    <mergeCell ref="I103:I105"/>
    <mergeCell ref="J103:J105"/>
    <mergeCell ref="I106:I108"/>
    <mergeCell ref="J106:J108"/>
    <mergeCell ref="I79:I81"/>
    <mergeCell ref="J79:J81"/>
    <mergeCell ref="I82:I84"/>
    <mergeCell ref="J82:J84"/>
    <mergeCell ref="I85:I87"/>
    <mergeCell ref="J85:J87"/>
    <mergeCell ref="I88:I90"/>
    <mergeCell ref="J88:J90"/>
    <mergeCell ref="I91:I93"/>
    <mergeCell ref="J91:J93"/>
    <mergeCell ref="I64:I66"/>
    <mergeCell ref="J64:J66"/>
    <mergeCell ref="I67:I69"/>
    <mergeCell ref="J67:J69"/>
    <mergeCell ref="I70:I72"/>
    <mergeCell ref="J70:J72"/>
    <mergeCell ref="I73:I75"/>
    <mergeCell ref="J73:J75"/>
    <mergeCell ref="I76:I78"/>
    <mergeCell ref="J76:J78"/>
    <mergeCell ref="I49:I51"/>
    <mergeCell ref="J49:J51"/>
    <mergeCell ref="I52:I54"/>
    <mergeCell ref="J52:J54"/>
    <mergeCell ref="I55:I57"/>
    <mergeCell ref="J55:J57"/>
    <mergeCell ref="I58:I60"/>
    <mergeCell ref="J58:J60"/>
    <mergeCell ref="I61:I63"/>
    <mergeCell ref="J61:J63"/>
    <mergeCell ref="I34:I36"/>
    <mergeCell ref="J34:J36"/>
    <mergeCell ref="I37:I39"/>
    <mergeCell ref="J37:J39"/>
    <mergeCell ref="I40:I42"/>
    <mergeCell ref="J40:J42"/>
    <mergeCell ref="I43:I45"/>
    <mergeCell ref="J43:J45"/>
    <mergeCell ref="I46:I48"/>
    <mergeCell ref="J46:J48"/>
    <mergeCell ref="I19:I21"/>
    <mergeCell ref="J19:J21"/>
    <mergeCell ref="I22:I24"/>
    <mergeCell ref="J22:J24"/>
    <mergeCell ref="I25:I27"/>
    <mergeCell ref="J25:J27"/>
    <mergeCell ref="I28:I30"/>
    <mergeCell ref="J28:J30"/>
    <mergeCell ref="I31:I33"/>
    <mergeCell ref="J31:J33"/>
    <mergeCell ref="I4:I6"/>
    <mergeCell ref="J4:J6"/>
    <mergeCell ref="I7:I9"/>
    <mergeCell ref="J7:J9"/>
    <mergeCell ref="I10:I12"/>
    <mergeCell ref="J10:J12"/>
    <mergeCell ref="I13:I15"/>
    <mergeCell ref="J13:J15"/>
    <mergeCell ref="I16:I18"/>
    <mergeCell ref="J16:J18"/>
    <mergeCell ref="F4:F6"/>
    <mergeCell ref="G4:G6"/>
    <mergeCell ref="H4:H6"/>
    <mergeCell ref="B7:B9"/>
    <mergeCell ref="D7:D9"/>
    <mergeCell ref="E7:E9"/>
    <mergeCell ref="F7:F9"/>
    <mergeCell ref="G7:G9"/>
    <mergeCell ref="A4:A18"/>
    <mergeCell ref="B4:B6"/>
    <mergeCell ref="C4:C18"/>
    <mergeCell ref="D4:D6"/>
    <mergeCell ref="E4:E6"/>
    <mergeCell ref="B16:B18"/>
    <mergeCell ref="D16:D18"/>
    <mergeCell ref="E16:E18"/>
    <mergeCell ref="B13:B15"/>
    <mergeCell ref="D13:D15"/>
    <mergeCell ref="E13:E15"/>
    <mergeCell ref="F13:F15"/>
    <mergeCell ref="G13:G15"/>
    <mergeCell ref="H13:H15"/>
    <mergeCell ref="H7:H9"/>
    <mergeCell ref="G10:G12"/>
    <mergeCell ref="H10:H12"/>
    <mergeCell ref="E19:E21"/>
    <mergeCell ref="F19:F21"/>
    <mergeCell ref="G19:G21"/>
    <mergeCell ref="H19:H21"/>
    <mergeCell ref="F16:F18"/>
    <mergeCell ref="G16:G18"/>
    <mergeCell ref="H16:H18"/>
    <mergeCell ref="B19:B21"/>
    <mergeCell ref="C19:C39"/>
    <mergeCell ref="D19:D21"/>
    <mergeCell ref="B25:B27"/>
    <mergeCell ref="D25:D27"/>
    <mergeCell ref="E25:E27"/>
    <mergeCell ref="F25:F27"/>
    <mergeCell ref="F37:F39"/>
    <mergeCell ref="B10:B12"/>
    <mergeCell ref="D10:D12"/>
    <mergeCell ref="E10:E12"/>
    <mergeCell ref="F10:F12"/>
    <mergeCell ref="G25:G27"/>
    <mergeCell ref="H25:H27"/>
    <mergeCell ref="B22:B24"/>
    <mergeCell ref="D22:D24"/>
    <mergeCell ref="E22:E24"/>
    <mergeCell ref="F22:F24"/>
    <mergeCell ref="G22:G24"/>
    <mergeCell ref="H22:H24"/>
    <mergeCell ref="B31:B33"/>
    <mergeCell ref="D31:D33"/>
    <mergeCell ref="E31:E33"/>
    <mergeCell ref="F31:F33"/>
    <mergeCell ref="G31:G33"/>
    <mergeCell ref="H31:H33"/>
    <mergeCell ref="B28:B30"/>
    <mergeCell ref="D28:D30"/>
    <mergeCell ref="E28:E30"/>
    <mergeCell ref="F28:F30"/>
    <mergeCell ref="G28:G30"/>
    <mergeCell ref="H28:H30"/>
    <mergeCell ref="G37:G39"/>
    <mergeCell ref="H37:H39"/>
    <mergeCell ref="B34:B36"/>
    <mergeCell ref="D34:D36"/>
    <mergeCell ref="E34:E36"/>
    <mergeCell ref="F34:F36"/>
    <mergeCell ref="G34:G36"/>
    <mergeCell ref="H34:H36"/>
    <mergeCell ref="A40:A48"/>
    <mergeCell ref="B40:B42"/>
    <mergeCell ref="C40:C48"/>
    <mergeCell ref="D40:D42"/>
    <mergeCell ref="E40:E42"/>
    <mergeCell ref="B37:B39"/>
    <mergeCell ref="D37:D39"/>
    <mergeCell ref="E37:E39"/>
    <mergeCell ref="H43:H45"/>
    <mergeCell ref="B46:B48"/>
    <mergeCell ref="D46:D48"/>
    <mergeCell ref="E46:E48"/>
    <mergeCell ref="F46:F48"/>
    <mergeCell ref="G46:G48"/>
    <mergeCell ref="H46:H48"/>
    <mergeCell ref="A19:A39"/>
    <mergeCell ref="H61:H63"/>
    <mergeCell ref="B64:B66"/>
    <mergeCell ref="F40:F42"/>
    <mergeCell ref="G40:G42"/>
    <mergeCell ref="H40:H42"/>
    <mergeCell ref="B43:B45"/>
    <mergeCell ref="D43:D45"/>
    <mergeCell ref="E43:E45"/>
    <mergeCell ref="F43:F45"/>
    <mergeCell ref="G43:G45"/>
    <mergeCell ref="B52:B54"/>
    <mergeCell ref="D52:D54"/>
    <mergeCell ref="E52:E54"/>
    <mergeCell ref="F52:F54"/>
    <mergeCell ref="G52:G54"/>
    <mergeCell ref="H52:H54"/>
    <mergeCell ref="A49:A60"/>
    <mergeCell ref="B49:B51"/>
    <mergeCell ref="C49:C60"/>
    <mergeCell ref="D49:D51"/>
    <mergeCell ref="E49:E51"/>
    <mergeCell ref="F49:F51"/>
    <mergeCell ref="G49:G51"/>
    <mergeCell ref="H49:H51"/>
    <mergeCell ref="B58:B60"/>
    <mergeCell ref="D58:D60"/>
    <mergeCell ref="E58:E60"/>
    <mergeCell ref="F58:F60"/>
    <mergeCell ref="G58:G60"/>
    <mergeCell ref="H58:H60"/>
    <mergeCell ref="B55:B57"/>
    <mergeCell ref="D55:D57"/>
    <mergeCell ref="E55:E57"/>
    <mergeCell ref="F55:F57"/>
    <mergeCell ref="G55:G57"/>
    <mergeCell ref="H55:H57"/>
    <mergeCell ref="B67:B69"/>
    <mergeCell ref="D67:D69"/>
    <mergeCell ref="E67:E69"/>
    <mergeCell ref="D64:D66"/>
    <mergeCell ref="E64:E66"/>
    <mergeCell ref="F64:F66"/>
    <mergeCell ref="G64:G66"/>
    <mergeCell ref="H64:H66"/>
    <mergeCell ref="A61:A72"/>
    <mergeCell ref="B61:B63"/>
    <mergeCell ref="C61:C72"/>
    <mergeCell ref="D61:D63"/>
    <mergeCell ref="E61:E63"/>
    <mergeCell ref="F61:F63"/>
    <mergeCell ref="B70:B72"/>
    <mergeCell ref="D70:D72"/>
    <mergeCell ref="E70:E72"/>
    <mergeCell ref="F70:F72"/>
    <mergeCell ref="G70:G72"/>
    <mergeCell ref="H70:H72"/>
    <mergeCell ref="F67:F69"/>
    <mergeCell ref="G67:G69"/>
    <mergeCell ref="H67:H69"/>
    <mergeCell ref="G61:G63"/>
    <mergeCell ref="F73:F75"/>
    <mergeCell ref="G73:G75"/>
    <mergeCell ref="H73:H75"/>
    <mergeCell ref="B76:B78"/>
    <mergeCell ref="D76:D78"/>
    <mergeCell ref="E76:E78"/>
    <mergeCell ref="F76:F78"/>
    <mergeCell ref="G76:G78"/>
    <mergeCell ref="B85:B87"/>
    <mergeCell ref="D85:D87"/>
    <mergeCell ref="E85:E87"/>
    <mergeCell ref="F85:F87"/>
    <mergeCell ref="G85:G87"/>
    <mergeCell ref="H85:H87"/>
    <mergeCell ref="G79:G81"/>
    <mergeCell ref="H79:H81"/>
    <mergeCell ref="B73:B75"/>
    <mergeCell ref="C73:C78"/>
    <mergeCell ref="D73:D75"/>
    <mergeCell ref="E73:E75"/>
    <mergeCell ref="F82:F84"/>
    <mergeCell ref="G82:G84"/>
    <mergeCell ref="H82:H84"/>
    <mergeCell ref="F88:F90"/>
    <mergeCell ref="G88:G90"/>
    <mergeCell ref="H88:H90"/>
    <mergeCell ref="H76:H78"/>
    <mergeCell ref="A79:A87"/>
    <mergeCell ref="B79:B81"/>
    <mergeCell ref="C79:C87"/>
    <mergeCell ref="D79:D81"/>
    <mergeCell ref="E79:E81"/>
    <mergeCell ref="F79:F81"/>
    <mergeCell ref="A73:A78"/>
    <mergeCell ref="A88:A99"/>
    <mergeCell ref="B88:B90"/>
    <mergeCell ref="C88:C99"/>
    <mergeCell ref="D88:D90"/>
    <mergeCell ref="E88:E90"/>
    <mergeCell ref="B97:B99"/>
    <mergeCell ref="D97:D99"/>
    <mergeCell ref="E97:E99"/>
    <mergeCell ref="B82:B84"/>
    <mergeCell ref="D82:D84"/>
    <mergeCell ref="E82:E84"/>
    <mergeCell ref="H91:H93"/>
    <mergeCell ref="B94:B96"/>
    <mergeCell ref="A106:A111"/>
    <mergeCell ref="B106:B108"/>
    <mergeCell ref="C106:C111"/>
    <mergeCell ref="D106:D108"/>
    <mergeCell ref="E106:E108"/>
    <mergeCell ref="F106:F108"/>
    <mergeCell ref="G106:G108"/>
    <mergeCell ref="B103:B105"/>
    <mergeCell ref="D103:D105"/>
    <mergeCell ref="E103:E105"/>
    <mergeCell ref="F103:F105"/>
    <mergeCell ref="G103:G105"/>
    <mergeCell ref="A100:A105"/>
    <mergeCell ref="B100:B102"/>
    <mergeCell ref="C100:C105"/>
    <mergeCell ref="D100:D102"/>
    <mergeCell ref="E100:E102"/>
    <mergeCell ref="F100:F102"/>
    <mergeCell ref="G100:G102"/>
    <mergeCell ref="H106:H108"/>
    <mergeCell ref="B109:B111"/>
    <mergeCell ref="D109:D111"/>
    <mergeCell ref="E109:E111"/>
    <mergeCell ref="F109:F111"/>
    <mergeCell ref="G109:G111"/>
    <mergeCell ref="H109:H111"/>
    <mergeCell ref="H103:H105"/>
    <mergeCell ref="H97:H99"/>
    <mergeCell ref="G97:G99"/>
    <mergeCell ref="D94:D96"/>
    <mergeCell ref="E94:E96"/>
    <mergeCell ref="F94:F96"/>
    <mergeCell ref="G94:G96"/>
    <mergeCell ref="H94:H96"/>
    <mergeCell ref="H100:H102"/>
    <mergeCell ref="B91:B93"/>
    <mergeCell ref="D91:D93"/>
    <mergeCell ref="E91:E93"/>
    <mergeCell ref="F91:F93"/>
    <mergeCell ref="G91:G93"/>
    <mergeCell ref="F97:F99"/>
  </mergeCells>
  <pageMargins left="0.7" right="0.7" top="0.78740157499999996" bottom="0.78740157499999996" header="0.3" footer="0.3"/>
  <pageSetup paperSize="8" scale="48" orientation="portrait" r:id="rId1"/>
  <rowBreaks count="2" manualBreakCount="2">
    <brk id="39" max="10" man="1"/>
    <brk id="78" max="10" man="1"/>
  </rowBreaks>
  <colBreaks count="1" manualBreakCount="1">
    <brk id="6" max="123"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A144"/>
  <sheetViews>
    <sheetView showGridLines="0" tabSelected="1" zoomScaleNormal="100" zoomScaleSheetLayoutView="30" workbookViewId="0">
      <selection activeCell="D1" sqref="D1"/>
    </sheetView>
  </sheetViews>
  <sheetFormatPr baseColWidth="10" defaultColWidth="11.1640625" defaultRowHeight="14" x14ac:dyDescent="0.15"/>
  <cols>
    <col min="1" max="1" width="20.5" style="2" customWidth="1"/>
    <col min="2" max="2" width="41.5" style="2" customWidth="1"/>
    <col min="3" max="3" width="11.33203125" style="2" customWidth="1"/>
    <col min="4" max="4" width="10.6640625" style="3" customWidth="1"/>
    <col min="5" max="5" width="10.6640625" style="2" customWidth="1"/>
    <col min="6" max="6" width="10.6640625" style="3" customWidth="1"/>
    <col min="7" max="7" width="10.6640625" style="2" customWidth="1"/>
    <col min="8" max="8" width="10.6640625" style="3" customWidth="1"/>
    <col min="9" max="9" width="10.6640625" style="2" customWidth="1"/>
    <col min="10" max="10" width="10.6640625" style="3" customWidth="1"/>
    <col min="11" max="11" width="10.6640625" style="2" customWidth="1"/>
    <col min="12" max="12" width="10.6640625" style="3" customWidth="1"/>
    <col min="13" max="13" width="10.6640625" style="2" customWidth="1"/>
    <col min="14" max="14" width="10.6640625" style="3" customWidth="1"/>
    <col min="15" max="15" width="10.6640625" style="2" customWidth="1"/>
    <col min="16" max="16" width="10.6640625" style="3" customWidth="1"/>
    <col min="17" max="17" width="10.6640625" style="2" customWidth="1"/>
    <col min="18" max="18" width="11.1640625" style="2"/>
    <col min="19" max="19" width="18.5" style="2" bestFit="1" customWidth="1"/>
    <col min="20" max="21" width="11.1640625" style="24" customWidth="1"/>
    <col min="22" max="22" width="11.1640625" style="24"/>
    <col min="23" max="23" width="5.6640625" style="2" customWidth="1"/>
    <col min="24" max="24" width="17.1640625" style="24" customWidth="1"/>
    <col min="25" max="25" width="23.6640625" style="24" customWidth="1"/>
    <col min="26" max="27" width="17.6640625" style="24" customWidth="1"/>
    <col min="28" max="28" width="5.6640625" style="2" customWidth="1"/>
    <col min="29" max="34" width="12.6640625" style="24" customWidth="1"/>
    <col min="35" max="35" width="5.6640625" style="2" customWidth="1"/>
    <col min="36" max="36" width="13.6640625" style="2" customWidth="1"/>
    <col min="37" max="37" width="5.6640625" style="2" customWidth="1"/>
    <col min="38" max="39" width="18.33203125" style="24" customWidth="1"/>
    <col min="40" max="40" width="5.6640625" style="2" customWidth="1"/>
    <col min="41" max="43" width="13.1640625" style="24" customWidth="1"/>
    <col min="44" max="44" width="5.6640625" style="2" customWidth="1"/>
    <col min="45" max="47" width="22.83203125" style="24" customWidth="1"/>
    <col min="48" max="48" width="5.6640625" style="2" customWidth="1"/>
    <col min="49" max="51" width="20" style="24" customWidth="1"/>
    <col min="52" max="52" width="5.6640625" style="2" customWidth="1"/>
    <col min="53" max="53" width="18.5" style="2" bestFit="1" customWidth="1"/>
    <col min="54" max="16384" width="11.1640625" style="2"/>
  </cols>
  <sheetData>
    <row r="1" spans="1:51" ht="18" x14ac:dyDescent="0.15">
      <c r="A1" s="1" t="s">
        <v>55</v>
      </c>
    </row>
    <row r="2" spans="1:51" s="4" customFormat="1" ht="13" x14ac:dyDescent="0.15">
      <c r="A2" s="13" t="s">
        <v>0</v>
      </c>
      <c r="B2" s="7">
        <v>44712</v>
      </c>
      <c r="D2" s="5"/>
      <c r="F2" s="5"/>
      <c r="H2" s="5"/>
      <c r="J2" s="5"/>
      <c r="L2" s="5"/>
      <c r="N2" s="5"/>
      <c r="P2" s="5"/>
      <c r="T2" s="6"/>
      <c r="U2" s="6"/>
      <c r="V2" s="6"/>
      <c r="X2" s="6"/>
      <c r="Y2" s="6"/>
      <c r="Z2" s="6"/>
      <c r="AA2" s="6"/>
      <c r="AC2" s="6"/>
      <c r="AD2" s="6"/>
      <c r="AE2" s="6"/>
      <c r="AF2" s="6"/>
      <c r="AG2" s="6"/>
      <c r="AH2" s="6"/>
      <c r="AL2" s="6"/>
      <c r="AM2" s="6"/>
      <c r="AO2" s="6"/>
      <c r="AP2" s="6"/>
      <c r="AQ2" s="6"/>
      <c r="AS2" s="6"/>
      <c r="AT2" s="6"/>
      <c r="AU2" s="6"/>
      <c r="AW2" s="6"/>
      <c r="AX2" s="6"/>
      <c r="AY2" s="6"/>
    </row>
    <row r="3" spans="1:51" s="4" customFormat="1" thickBot="1" x14ac:dyDescent="0.2">
      <c r="A3" s="13"/>
      <c r="B3" s="32"/>
      <c r="D3" s="5"/>
      <c r="F3" s="5"/>
      <c r="H3" s="5"/>
      <c r="J3" s="5"/>
      <c r="L3" s="5"/>
      <c r="N3" s="5"/>
      <c r="P3" s="5"/>
      <c r="T3" s="6"/>
      <c r="U3" s="6"/>
      <c r="V3" s="6"/>
      <c r="X3" s="6"/>
      <c r="Y3" s="6"/>
      <c r="Z3" s="6"/>
      <c r="AA3" s="6"/>
      <c r="AC3" s="6"/>
      <c r="AD3" s="6"/>
      <c r="AE3" s="6"/>
      <c r="AF3" s="6"/>
      <c r="AG3" s="6"/>
      <c r="AH3" s="6"/>
      <c r="AL3" s="6"/>
      <c r="AM3" s="6"/>
      <c r="AO3" s="6"/>
      <c r="AP3" s="6"/>
      <c r="AQ3" s="6"/>
      <c r="AS3" s="6"/>
      <c r="AT3" s="6"/>
      <c r="AU3" s="6"/>
      <c r="AW3" s="6"/>
      <c r="AX3" s="6"/>
      <c r="AY3" s="6"/>
    </row>
    <row r="4" spans="1:51" s="16" customFormat="1" ht="27.75" customHeight="1" thickBot="1" x14ac:dyDescent="0.2">
      <c r="A4" s="17"/>
      <c r="B4" s="18"/>
      <c r="C4" s="19" t="s">
        <v>311</v>
      </c>
      <c r="D4" s="227" t="s">
        <v>312</v>
      </c>
      <c r="E4" s="281"/>
      <c r="F4" s="227" t="s">
        <v>18</v>
      </c>
      <c r="G4" s="281"/>
      <c r="H4" s="227" t="s">
        <v>313</v>
      </c>
      <c r="I4" s="228"/>
      <c r="J4" s="227" t="s">
        <v>47</v>
      </c>
      <c r="K4" s="228"/>
      <c r="L4" s="227" t="s">
        <v>314</v>
      </c>
      <c r="M4" s="228"/>
      <c r="N4" s="227" t="s">
        <v>315</v>
      </c>
      <c r="O4" s="228"/>
      <c r="P4" s="227" t="s">
        <v>27</v>
      </c>
      <c r="Q4" s="228"/>
      <c r="T4" s="23" t="s">
        <v>593</v>
      </c>
      <c r="U4" s="23" t="s">
        <v>594</v>
      </c>
      <c r="V4" s="23" t="s">
        <v>510</v>
      </c>
      <c r="X4" s="22" t="s">
        <v>511</v>
      </c>
      <c r="Y4" s="23" t="s">
        <v>512</v>
      </c>
      <c r="Z4" s="23" t="s">
        <v>513</v>
      </c>
      <c r="AA4" s="23" t="s">
        <v>595</v>
      </c>
      <c r="AC4" s="22" t="s">
        <v>514</v>
      </c>
      <c r="AD4" s="23" t="s">
        <v>515</v>
      </c>
      <c r="AE4" s="23" t="s">
        <v>516</v>
      </c>
      <c r="AF4" s="23" t="s">
        <v>517</v>
      </c>
      <c r="AG4" s="23" t="s">
        <v>596</v>
      </c>
      <c r="AH4" s="23" t="s">
        <v>597</v>
      </c>
      <c r="AJ4" s="22" t="s">
        <v>518</v>
      </c>
      <c r="AL4" s="22" t="s">
        <v>525</v>
      </c>
      <c r="AM4" s="23" t="s">
        <v>526</v>
      </c>
      <c r="AO4" s="22" t="s">
        <v>520</v>
      </c>
      <c r="AP4" s="23" t="s">
        <v>521</v>
      </c>
      <c r="AQ4" s="23" t="s">
        <v>522</v>
      </c>
      <c r="AS4" s="22" t="s">
        <v>523</v>
      </c>
      <c r="AT4" s="23" t="s">
        <v>524</v>
      </c>
      <c r="AU4" s="23" t="s">
        <v>519</v>
      </c>
      <c r="AW4" s="22" t="s">
        <v>527</v>
      </c>
      <c r="AX4" s="23" t="s">
        <v>528</v>
      </c>
      <c r="AY4" s="23" t="s">
        <v>529</v>
      </c>
    </row>
    <row r="5" spans="1:51" s="12" customFormat="1" ht="18" customHeight="1" thickBot="1" x14ac:dyDescent="0.2">
      <c r="A5" s="15"/>
      <c r="B5" s="15"/>
      <c r="C5" s="14"/>
      <c r="D5" s="20"/>
      <c r="E5" s="15"/>
      <c r="F5" s="20"/>
      <c r="G5" s="15"/>
      <c r="H5" s="20"/>
      <c r="I5" s="15"/>
      <c r="J5" s="20"/>
      <c r="K5" s="15"/>
      <c r="L5" s="20"/>
      <c r="M5" s="15"/>
      <c r="N5" s="20"/>
      <c r="O5" s="15"/>
      <c r="P5" s="20"/>
      <c r="Q5" s="15"/>
      <c r="T5" s="25"/>
      <c r="U5" s="25"/>
      <c r="V5" s="25"/>
      <c r="X5" s="25"/>
      <c r="Y5" s="25"/>
      <c r="Z5" s="25"/>
      <c r="AA5" s="25"/>
      <c r="AC5" s="25"/>
      <c r="AD5" s="25"/>
      <c r="AE5" s="25"/>
      <c r="AF5" s="25"/>
      <c r="AG5" s="25"/>
      <c r="AH5" s="25"/>
      <c r="AJ5" s="25"/>
      <c r="AL5" s="25"/>
      <c r="AM5" s="25"/>
      <c r="AO5" s="25"/>
      <c r="AP5" s="25"/>
      <c r="AQ5" s="25"/>
      <c r="AS5" s="25"/>
      <c r="AT5" s="25"/>
      <c r="AU5" s="25"/>
      <c r="AW5" s="25"/>
      <c r="AX5" s="25"/>
      <c r="AY5" s="25"/>
    </row>
    <row r="6" spans="1:51" s="12" customFormat="1" ht="18" customHeight="1" x14ac:dyDescent="0.15">
      <c r="A6" s="263" t="s">
        <v>3</v>
      </c>
      <c r="B6" s="266" t="s">
        <v>4</v>
      </c>
      <c r="C6" s="267"/>
      <c r="D6" s="267">
        <v>0.1</v>
      </c>
      <c r="E6" s="220">
        <f>$D$6/COUNTA($B$6:$B$20)</f>
        <v>0.02</v>
      </c>
      <c r="F6" s="229">
        <v>0.1</v>
      </c>
      <c r="G6" s="220">
        <f>F$6/COUNTA($B$6:$B$20)</f>
        <v>0.02</v>
      </c>
      <c r="H6" s="229">
        <v>0.125</v>
      </c>
      <c r="I6" s="220">
        <f>H$6/COUNTA($B$6:$B$20)</f>
        <v>2.5000000000000001E-2</v>
      </c>
      <c r="J6" s="229">
        <v>0.1</v>
      </c>
      <c r="K6" s="220">
        <f>J$6/COUNTA($B$6:$B$20)</f>
        <v>0.02</v>
      </c>
      <c r="L6" s="229">
        <f>1/COUNTA($A$6:$A$113)</f>
        <v>0.1</v>
      </c>
      <c r="M6" s="220">
        <f>L$6/COUNTA($B$6:$B$20)</f>
        <v>0.02</v>
      </c>
      <c r="N6" s="229">
        <v>0.125</v>
      </c>
      <c r="O6" s="220">
        <f>N$6/COUNTA($B$6:$B$20)</f>
        <v>2.5000000000000001E-2</v>
      </c>
      <c r="P6" s="229">
        <v>0.1</v>
      </c>
      <c r="Q6" s="220">
        <f>P$6/COUNTA($B$6:$B$20)</f>
        <v>0.02</v>
      </c>
      <c r="T6" s="215" t="str">
        <f>Heumarkt!E4</f>
        <v>-</v>
      </c>
      <c r="U6" s="215" t="str">
        <f>Heumarkt!G4</f>
        <v>-</v>
      </c>
      <c r="V6" s="215" t="str">
        <f>Heumarkt!I4</f>
        <v>-</v>
      </c>
      <c r="X6" s="215" t="str">
        <f>Cäcilienstraße!E4</f>
        <v>-</v>
      </c>
      <c r="Y6" s="215" t="str">
        <f>Cäcilienstraße!G4</f>
        <v>-</v>
      </c>
      <c r="Z6" s="215" t="str">
        <f>Cäcilienstraße!I4</f>
        <v>-</v>
      </c>
      <c r="AA6" s="215" t="str">
        <f>Cäcilienstraße!K4</f>
        <v>-</v>
      </c>
      <c r="AC6" s="215" t="str">
        <f>Neumarkt!E4</f>
        <v>-</v>
      </c>
      <c r="AD6" s="215" t="str">
        <f>Neumarkt!G4</f>
        <v>-</v>
      </c>
      <c r="AE6" s="215" t="str">
        <f>Neumarkt!I4</f>
        <v>-</v>
      </c>
      <c r="AF6" s="215" t="str">
        <f>Neumarkt!K4</f>
        <v>-</v>
      </c>
      <c r="AG6" s="215" t="str">
        <f>Neumarkt!M4</f>
        <v>-</v>
      </c>
      <c r="AH6" s="215" t="str">
        <f>Neumarkt!O4</f>
        <v>-</v>
      </c>
      <c r="AJ6" s="215" t="str">
        <f>Hahnenstraße!E4</f>
        <v>-</v>
      </c>
      <c r="AL6" s="215" t="str">
        <f>Rudolfplatz!E4</f>
        <v>-</v>
      </c>
      <c r="AM6" s="215" t="str">
        <f>Rudolfplatz!G4</f>
        <v>-</v>
      </c>
      <c r="AO6" s="215">
        <f>Moltkestraße!E4</f>
        <v>0</v>
      </c>
      <c r="AP6" s="215">
        <f>Moltkestraße!G4</f>
        <v>0</v>
      </c>
      <c r="AQ6" s="215">
        <f>Moltkestraße!I4</f>
        <v>0</v>
      </c>
      <c r="AS6" s="215" t="str">
        <f>'Richard-Wagner-Straße'!E4</f>
        <v>-</v>
      </c>
      <c r="AT6" s="215" t="str">
        <f>'Richard-Wagner-Straße'!G4</f>
        <v>-</v>
      </c>
      <c r="AU6" s="215" t="str">
        <f>'Richard-Wagner-Straße'!I4</f>
        <v>-</v>
      </c>
      <c r="AW6" s="215" t="str">
        <f>'Aachener Weiher'!E4</f>
        <v>-</v>
      </c>
      <c r="AX6" s="215" t="str">
        <f>'Aachener Weiher'!G4</f>
        <v>-</v>
      </c>
      <c r="AY6" s="215" t="str">
        <f>'Aachener Weiher'!I4</f>
        <v>-</v>
      </c>
    </row>
    <row r="7" spans="1:51" s="12" customFormat="1" ht="18" customHeight="1" x14ac:dyDescent="0.15">
      <c r="A7" s="264"/>
      <c r="B7" s="261"/>
      <c r="C7" s="268"/>
      <c r="D7" s="268"/>
      <c r="E7" s="221"/>
      <c r="F7" s="230"/>
      <c r="G7" s="221"/>
      <c r="H7" s="230"/>
      <c r="I7" s="221"/>
      <c r="J7" s="230"/>
      <c r="K7" s="221"/>
      <c r="L7" s="230"/>
      <c r="M7" s="221"/>
      <c r="N7" s="230"/>
      <c r="O7" s="221"/>
      <c r="P7" s="230"/>
      <c r="Q7" s="221"/>
      <c r="T7" s="216"/>
      <c r="U7" s="216"/>
      <c r="V7" s="216"/>
      <c r="X7" s="216"/>
      <c r="Y7" s="216"/>
      <c r="Z7" s="216"/>
      <c r="AA7" s="216"/>
      <c r="AC7" s="216"/>
      <c r="AD7" s="216"/>
      <c r="AE7" s="216"/>
      <c r="AF7" s="216"/>
      <c r="AG7" s="216"/>
      <c r="AH7" s="216"/>
      <c r="AJ7" s="216"/>
      <c r="AL7" s="216"/>
      <c r="AM7" s="216"/>
      <c r="AO7" s="216"/>
      <c r="AP7" s="216"/>
      <c r="AQ7" s="216"/>
      <c r="AS7" s="216"/>
      <c r="AT7" s="216"/>
      <c r="AU7" s="216"/>
      <c r="AW7" s="216"/>
      <c r="AX7" s="216"/>
      <c r="AY7" s="216"/>
    </row>
    <row r="8" spans="1:51" s="12" customFormat="1" ht="18" customHeight="1" thickBot="1" x14ac:dyDescent="0.2">
      <c r="A8" s="265"/>
      <c r="B8" s="262"/>
      <c r="C8" s="269"/>
      <c r="D8" s="269"/>
      <c r="E8" s="222"/>
      <c r="F8" s="231"/>
      <c r="G8" s="222"/>
      <c r="H8" s="231"/>
      <c r="I8" s="222"/>
      <c r="J8" s="231"/>
      <c r="K8" s="222"/>
      <c r="L8" s="231"/>
      <c r="M8" s="222"/>
      <c r="N8" s="231"/>
      <c r="O8" s="222"/>
      <c r="P8" s="231"/>
      <c r="Q8" s="222"/>
      <c r="T8" s="217"/>
      <c r="U8" s="217"/>
      <c r="V8" s="217"/>
      <c r="X8" s="217"/>
      <c r="Y8" s="217"/>
      <c r="Z8" s="217"/>
      <c r="AA8" s="217"/>
      <c r="AC8" s="217"/>
      <c r="AD8" s="217"/>
      <c r="AE8" s="217"/>
      <c r="AF8" s="217"/>
      <c r="AG8" s="217"/>
      <c r="AH8" s="217"/>
      <c r="AJ8" s="217"/>
      <c r="AL8" s="217"/>
      <c r="AM8" s="217"/>
      <c r="AO8" s="217"/>
      <c r="AP8" s="217"/>
      <c r="AQ8" s="217"/>
      <c r="AS8" s="217"/>
      <c r="AT8" s="217"/>
      <c r="AU8" s="217"/>
      <c r="AW8" s="217"/>
      <c r="AX8" s="217"/>
      <c r="AY8" s="217"/>
    </row>
    <row r="9" spans="1:51" s="12" customFormat="1" ht="18" customHeight="1" x14ac:dyDescent="0.15">
      <c r="A9" s="264"/>
      <c r="B9" s="261" t="s">
        <v>5</v>
      </c>
      <c r="C9" s="268"/>
      <c r="D9" s="268"/>
      <c r="E9" s="220">
        <f>$D$6/COUNTA($B$6:$B$20)</f>
        <v>0.02</v>
      </c>
      <c r="F9" s="230"/>
      <c r="G9" s="220">
        <f>F$6/COUNTA($B$6:$B$20)</f>
        <v>0.02</v>
      </c>
      <c r="H9" s="230"/>
      <c r="I9" s="220">
        <f>H$6/COUNTA($B$6:$B$20)</f>
        <v>2.5000000000000001E-2</v>
      </c>
      <c r="J9" s="230"/>
      <c r="K9" s="220">
        <f>J$6/COUNTA($B$6:$B$20)</f>
        <v>0.02</v>
      </c>
      <c r="L9" s="230"/>
      <c r="M9" s="220">
        <f>L$6/COUNTA($B$6:$B$20)</f>
        <v>0.02</v>
      </c>
      <c r="N9" s="230"/>
      <c r="O9" s="220">
        <f>N$6/COUNTA($B$6:$B$20)</f>
        <v>2.5000000000000001E-2</v>
      </c>
      <c r="P9" s="230"/>
      <c r="Q9" s="220">
        <f>P$6/COUNTA($B$6:$B$20)</f>
        <v>0.02</v>
      </c>
      <c r="T9" s="215" t="str">
        <f>Heumarkt!E7</f>
        <v>-</v>
      </c>
      <c r="U9" s="215" t="str">
        <f>Heumarkt!G7</f>
        <v>-</v>
      </c>
      <c r="V9" s="215" t="str">
        <f>Heumarkt!I7</f>
        <v>-</v>
      </c>
      <c r="X9" s="215" t="str">
        <f>Cäcilienstraße!E7</f>
        <v>-</v>
      </c>
      <c r="Y9" s="215" t="str">
        <f>Cäcilienstraße!G7</f>
        <v>-</v>
      </c>
      <c r="Z9" s="215" t="str">
        <f>Cäcilienstraße!I7</f>
        <v>-</v>
      </c>
      <c r="AA9" s="215" t="str">
        <f>Cäcilienstraße!K7</f>
        <v>-</v>
      </c>
      <c r="AC9" s="215" t="str">
        <f>Neumarkt!E7</f>
        <v>-</v>
      </c>
      <c r="AD9" s="215" t="str">
        <f>Neumarkt!G7</f>
        <v>-</v>
      </c>
      <c r="AE9" s="215" t="str">
        <f>Neumarkt!I7</f>
        <v>-</v>
      </c>
      <c r="AF9" s="215" t="str">
        <f>Neumarkt!K7</f>
        <v>-</v>
      </c>
      <c r="AG9" s="215" t="str">
        <f>Neumarkt!M7</f>
        <v>-</v>
      </c>
      <c r="AH9" s="215" t="str">
        <f>Neumarkt!O7</f>
        <v>-</v>
      </c>
      <c r="AJ9" s="215" t="str">
        <f>Hahnenstraße!E7</f>
        <v>-</v>
      </c>
      <c r="AL9" s="215" t="str">
        <f>Rudolfplatz!E7</f>
        <v>-</v>
      </c>
      <c r="AM9" s="215" t="str">
        <f>Rudolfplatz!G7</f>
        <v>-</v>
      </c>
      <c r="AO9" s="215">
        <f>Moltkestraße!E7</f>
        <v>0</v>
      </c>
      <c r="AP9" s="215">
        <f>Moltkestraße!G7</f>
        <v>0</v>
      </c>
      <c r="AQ9" s="215">
        <f>Moltkestraße!I7</f>
        <v>0</v>
      </c>
      <c r="AS9" s="215" t="str">
        <f>'Richard-Wagner-Straße'!E7</f>
        <v>-</v>
      </c>
      <c r="AT9" s="215" t="str">
        <f>'Richard-Wagner-Straße'!G7</f>
        <v>-</v>
      </c>
      <c r="AU9" s="215" t="str">
        <f>'Richard-Wagner-Straße'!I7</f>
        <v>-</v>
      </c>
      <c r="AW9" s="215" t="str">
        <f>'Aachener Weiher'!E7</f>
        <v>-</v>
      </c>
      <c r="AX9" s="215" t="str">
        <f>'Aachener Weiher'!G7</f>
        <v>-</v>
      </c>
      <c r="AY9" s="215" t="str">
        <f>'Aachener Weiher'!I7</f>
        <v>-</v>
      </c>
    </row>
    <row r="10" spans="1:51" s="12" customFormat="1" ht="18" customHeight="1" x14ac:dyDescent="0.15">
      <c r="A10" s="264"/>
      <c r="B10" s="261"/>
      <c r="C10" s="268"/>
      <c r="D10" s="268"/>
      <c r="E10" s="221"/>
      <c r="F10" s="230"/>
      <c r="G10" s="221"/>
      <c r="H10" s="230"/>
      <c r="I10" s="221"/>
      <c r="J10" s="230"/>
      <c r="K10" s="221"/>
      <c r="L10" s="230"/>
      <c r="M10" s="221"/>
      <c r="N10" s="230"/>
      <c r="O10" s="221"/>
      <c r="P10" s="230"/>
      <c r="Q10" s="221"/>
      <c r="T10" s="216"/>
      <c r="U10" s="216"/>
      <c r="V10" s="216"/>
      <c r="X10" s="216"/>
      <c r="Y10" s="216"/>
      <c r="Z10" s="216"/>
      <c r="AA10" s="216"/>
      <c r="AC10" s="216"/>
      <c r="AD10" s="216"/>
      <c r="AE10" s="216"/>
      <c r="AF10" s="216"/>
      <c r="AG10" s="216"/>
      <c r="AH10" s="216"/>
      <c r="AJ10" s="216"/>
      <c r="AL10" s="216"/>
      <c r="AM10" s="216"/>
      <c r="AO10" s="216"/>
      <c r="AP10" s="216"/>
      <c r="AQ10" s="216"/>
      <c r="AS10" s="216"/>
      <c r="AT10" s="216"/>
      <c r="AU10" s="216"/>
      <c r="AW10" s="216"/>
      <c r="AX10" s="216"/>
      <c r="AY10" s="216"/>
    </row>
    <row r="11" spans="1:51" s="12" customFormat="1" ht="18" customHeight="1" thickBot="1" x14ac:dyDescent="0.2">
      <c r="A11" s="265"/>
      <c r="B11" s="262"/>
      <c r="C11" s="269"/>
      <c r="D11" s="269"/>
      <c r="E11" s="222"/>
      <c r="F11" s="231"/>
      <c r="G11" s="222"/>
      <c r="H11" s="231"/>
      <c r="I11" s="222"/>
      <c r="J11" s="231"/>
      <c r="K11" s="222"/>
      <c r="L11" s="231"/>
      <c r="M11" s="222"/>
      <c r="N11" s="231"/>
      <c r="O11" s="222"/>
      <c r="P11" s="231"/>
      <c r="Q11" s="222"/>
      <c r="T11" s="217"/>
      <c r="U11" s="217"/>
      <c r="V11" s="217"/>
      <c r="X11" s="217"/>
      <c r="Y11" s="217"/>
      <c r="Z11" s="217"/>
      <c r="AA11" s="217"/>
      <c r="AC11" s="217"/>
      <c r="AD11" s="217"/>
      <c r="AE11" s="217"/>
      <c r="AF11" s="217"/>
      <c r="AG11" s="217"/>
      <c r="AH11" s="217"/>
      <c r="AJ11" s="217"/>
      <c r="AL11" s="217"/>
      <c r="AM11" s="217"/>
      <c r="AO11" s="217"/>
      <c r="AP11" s="217"/>
      <c r="AQ11" s="217"/>
      <c r="AS11" s="217"/>
      <c r="AT11" s="217"/>
      <c r="AU11" s="217"/>
      <c r="AW11" s="217"/>
      <c r="AX11" s="217"/>
      <c r="AY11" s="217"/>
    </row>
    <row r="12" spans="1:51" s="12" customFormat="1" ht="18" customHeight="1" x14ac:dyDescent="0.15">
      <c r="A12" s="264"/>
      <c r="B12" s="261" t="s">
        <v>6</v>
      </c>
      <c r="C12" s="268"/>
      <c r="D12" s="268"/>
      <c r="E12" s="220">
        <f>$D$6/COUNTA($B$6:$B$20)</f>
        <v>0.02</v>
      </c>
      <c r="F12" s="230"/>
      <c r="G12" s="220">
        <f>F$6/COUNTA($B$6:$B$20)</f>
        <v>0.02</v>
      </c>
      <c r="H12" s="230"/>
      <c r="I12" s="220">
        <f>H$6/COUNTA($B$6:$B$20)</f>
        <v>2.5000000000000001E-2</v>
      </c>
      <c r="J12" s="230"/>
      <c r="K12" s="220">
        <f>J$6/COUNTA($B$6:$B$20)</f>
        <v>0.02</v>
      </c>
      <c r="L12" s="230"/>
      <c r="M12" s="220">
        <f>L$6/COUNTA($B$6:$B$20)</f>
        <v>0.02</v>
      </c>
      <c r="N12" s="230"/>
      <c r="O12" s="220">
        <f>N$6/COUNTA($B$6:$B$20)</f>
        <v>2.5000000000000001E-2</v>
      </c>
      <c r="P12" s="230"/>
      <c r="Q12" s="220">
        <f>P$6/COUNTA($B$6:$B$20)</f>
        <v>0.02</v>
      </c>
      <c r="T12" s="215" t="str">
        <f>Heumarkt!E10</f>
        <v>-</v>
      </c>
      <c r="U12" s="215" t="str">
        <f>Heumarkt!G10</f>
        <v>-</v>
      </c>
      <c r="V12" s="215" t="str">
        <f>Heumarkt!I10</f>
        <v>-</v>
      </c>
      <c r="X12" s="215" t="str">
        <f>Cäcilienstraße!E10</f>
        <v>-</v>
      </c>
      <c r="Y12" s="215" t="str">
        <f>Cäcilienstraße!G10</f>
        <v>-</v>
      </c>
      <c r="Z12" s="215" t="str">
        <f>Cäcilienstraße!I10</f>
        <v>-</v>
      </c>
      <c r="AA12" s="215" t="str">
        <f>Cäcilienstraße!K10</f>
        <v>-</v>
      </c>
      <c r="AC12" s="215" t="str">
        <f>Neumarkt!E10</f>
        <v>-</v>
      </c>
      <c r="AD12" s="215" t="str">
        <f>Neumarkt!G10</f>
        <v>-</v>
      </c>
      <c r="AE12" s="215" t="str">
        <f>Neumarkt!I10</f>
        <v>-</v>
      </c>
      <c r="AF12" s="215" t="str">
        <f>Neumarkt!K10</f>
        <v>-</v>
      </c>
      <c r="AG12" s="215" t="str">
        <f>Neumarkt!M10</f>
        <v>-</v>
      </c>
      <c r="AH12" s="215" t="str">
        <f>Neumarkt!O10</f>
        <v>-</v>
      </c>
      <c r="AJ12" s="215" t="str">
        <f>Hahnenstraße!E10</f>
        <v>-</v>
      </c>
      <c r="AL12" s="215" t="str">
        <f>Rudolfplatz!E10</f>
        <v>-</v>
      </c>
      <c r="AM12" s="215" t="str">
        <f>Rudolfplatz!G10</f>
        <v>-</v>
      </c>
      <c r="AO12" s="215">
        <f>Moltkestraße!E10</f>
        <v>0</v>
      </c>
      <c r="AP12" s="215">
        <f>Moltkestraße!G10</f>
        <v>0</v>
      </c>
      <c r="AQ12" s="215">
        <f>Moltkestraße!I10</f>
        <v>0</v>
      </c>
      <c r="AS12" s="215" t="str">
        <f>'Richard-Wagner-Straße'!E10</f>
        <v>-</v>
      </c>
      <c r="AT12" s="215" t="str">
        <f>'Richard-Wagner-Straße'!G10</f>
        <v>-</v>
      </c>
      <c r="AU12" s="215" t="str">
        <f>'Richard-Wagner-Straße'!I10</f>
        <v>-</v>
      </c>
      <c r="AW12" s="215" t="str">
        <f>'Aachener Weiher'!E10</f>
        <v>-</v>
      </c>
      <c r="AX12" s="215" t="str">
        <f>'Aachener Weiher'!G10</f>
        <v>-</v>
      </c>
      <c r="AY12" s="215" t="str">
        <f>'Aachener Weiher'!I10</f>
        <v>-</v>
      </c>
    </row>
    <row r="13" spans="1:51" s="12" customFormat="1" ht="18" customHeight="1" x14ac:dyDescent="0.15">
      <c r="A13" s="264"/>
      <c r="B13" s="261"/>
      <c r="C13" s="268"/>
      <c r="D13" s="268"/>
      <c r="E13" s="221"/>
      <c r="F13" s="230"/>
      <c r="G13" s="221"/>
      <c r="H13" s="230"/>
      <c r="I13" s="221"/>
      <c r="J13" s="230"/>
      <c r="K13" s="221"/>
      <c r="L13" s="230"/>
      <c r="M13" s="221"/>
      <c r="N13" s="230"/>
      <c r="O13" s="221"/>
      <c r="P13" s="230"/>
      <c r="Q13" s="221"/>
      <c r="T13" s="216"/>
      <c r="U13" s="216"/>
      <c r="V13" s="216"/>
      <c r="X13" s="216"/>
      <c r="Y13" s="216"/>
      <c r="Z13" s="216"/>
      <c r="AA13" s="216"/>
      <c r="AC13" s="216"/>
      <c r="AD13" s="216"/>
      <c r="AE13" s="216"/>
      <c r="AF13" s="216"/>
      <c r="AG13" s="216"/>
      <c r="AH13" s="216"/>
      <c r="AJ13" s="216"/>
      <c r="AL13" s="216"/>
      <c r="AM13" s="216"/>
      <c r="AO13" s="216"/>
      <c r="AP13" s="216"/>
      <c r="AQ13" s="216"/>
      <c r="AS13" s="216"/>
      <c r="AT13" s="216"/>
      <c r="AU13" s="216"/>
      <c r="AW13" s="216"/>
      <c r="AX13" s="216"/>
      <c r="AY13" s="216"/>
    </row>
    <row r="14" spans="1:51" s="12" customFormat="1" ht="18" customHeight="1" thickBot="1" x14ac:dyDescent="0.2">
      <c r="A14" s="265"/>
      <c r="B14" s="262"/>
      <c r="C14" s="269"/>
      <c r="D14" s="269"/>
      <c r="E14" s="222"/>
      <c r="F14" s="231"/>
      <c r="G14" s="222"/>
      <c r="H14" s="231"/>
      <c r="I14" s="222"/>
      <c r="J14" s="231"/>
      <c r="K14" s="222"/>
      <c r="L14" s="231"/>
      <c r="M14" s="222"/>
      <c r="N14" s="231"/>
      <c r="O14" s="222"/>
      <c r="P14" s="231"/>
      <c r="Q14" s="222"/>
      <c r="T14" s="217"/>
      <c r="U14" s="217"/>
      <c r="V14" s="217"/>
      <c r="X14" s="217"/>
      <c r="Y14" s="217"/>
      <c r="Z14" s="217"/>
      <c r="AA14" s="217"/>
      <c r="AC14" s="217"/>
      <c r="AD14" s="217"/>
      <c r="AE14" s="217"/>
      <c r="AF14" s="217"/>
      <c r="AG14" s="217"/>
      <c r="AH14" s="217"/>
      <c r="AJ14" s="217"/>
      <c r="AL14" s="217"/>
      <c r="AM14" s="217"/>
      <c r="AO14" s="217"/>
      <c r="AP14" s="217"/>
      <c r="AQ14" s="217"/>
      <c r="AS14" s="217"/>
      <c r="AT14" s="217"/>
      <c r="AU14" s="217"/>
      <c r="AW14" s="217"/>
      <c r="AX14" s="217"/>
      <c r="AY14" s="217"/>
    </row>
    <row r="15" spans="1:51" s="12" customFormat="1" ht="18" customHeight="1" x14ac:dyDescent="0.15">
      <c r="A15" s="264"/>
      <c r="B15" s="247" t="s">
        <v>7</v>
      </c>
      <c r="C15" s="268"/>
      <c r="D15" s="268"/>
      <c r="E15" s="220">
        <f>$D$6/COUNTA($B$6:$B$20)</f>
        <v>0.02</v>
      </c>
      <c r="F15" s="230"/>
      <c r="G15" s="220">
        <f>F$6/COUNTA($B$6:$B$20)</f>
        <v>0.02</v>
      </c>
      <c r="H15" s="230"/>
      <c r="I15" s="220">
        <f>H$6/COUNTA($B$6:$B$20)</f>
        <v>2.5000000000000001E-2</v>
      </c>
      <c r="J15" s="230"/>
      <c r="K15" s="220">
        <f>J$6/COUNTA($B$6:$B$20)</f>
        <v>0.02</v>
      </c>
      <c r="L15" s="230"/>
      <c r="M15" s="220">
        <f>L$6/COUNTA($B$6:$B$20)</f>
        <v>0.02</v>
      </c>
      <c r="N15" s="230"/>
      <c r="O15" s="220">
        <f>N$6/COUNTA($B$6:$B$20)</f>
        <v>2.5000000000000001E-2</v>
      </c>
      <c r="P15" s="230"/>
      <c r="Q15" s="220">
        <f>P$6/COUNTA($B$6:$B$20)</f>
        <v>0.02</v>
      </c>
      <c r="T15" s="215" t="str">
        <f>Heumarkt!E13</f>
        <v>-</v>
      </c>
      <c r="U15" s="215" t="str">
        <f>Heumarkt!G13</f>
        <v>-</v>
      </c>
      <c r="V15" s="215" t="str">
        <f>Heumarkt!I13</f>
        <v>-</v>
      </c>
      <c r="X15" s="215" t="str">
        <f>Cäcilienstraße!E13</f>
        <v>-</v>
      </c>
      <c r="Y15" s="215" t="str">
        <f>Cäcilienstraße!G13</f>
        <v>-</v>
      </c>
      <c r="Z15" s="215" t="str">
        <f>Cäcilienstraße!I13</f>
        <v>-</v>
      </c>
      <c r="AA15" s="215" t="str">
        <f>Cäcilienstraße!K13</f>
        <v>-</v>
      </c>
      <c r="AC15" s="215" t="str">
        <f>Neumarkt!E13</f>
        <v>-</v>
      </c>
      <c r="AD15" s="215" t="str">
        <f>Neumarkt!G13</f>
        <v>-</v>
      </c>
      <c r="AE15" s="215" t="str">
        <f>Neumarkt!I13</f>
        <v>-</v>
      </c>
      <c r="AF15" s="215" t="str">
        <f>Neumarkt!K13</f>
        <v>-</v>
      </c>
      <c r="AG15" s="215" t="str">
        <f>Neumarkt!M13</f>
        <v>-</v>
      </c>
      <c r="AH15" s="215" t="str">
        <f>Neumarkt!O13</f>
        <v>-</v>
      </c>
      <c r="AJ15" s="215" t="str">
        <f>Hahnenstraße!E13</f>
        <v>-</v>
      </c>
      <c r="AL15" s="215" t="str">
        <f>Rudolfplatz!E13</f>
        <v>-</v>
      </c>
      <c r="AM15" s="215" t="str">
        <f>Rudolfplatz!G13</f>
        <v>-</v>
      </c>
      <c r="AO15" s="215">
        <f>Moltkestraße!E13</f>
        <v>0</v>
      </c>
      <c r="AP15" s="215">
        <f>Moltkestraße!G13</f>
        <v>0</v>
      </c>
      <c r="AQ15" s="215">
        <f>Moltkestraße!I13</f>
        <v>0</v>
      </c>
      <c r="AS15" s="215" t="str">
        <f>'Richard-Wagner-Straße'!E13</f>
        <v>-</v>
      </c>
      <c r="AT15" s="215" t="str">
        <f>'Richard-Wagner-Straße'!G13</f>
        <v>-</v>
      </c>
      <c r="AU15" s="215" t="str">
        <f>'Richard-Wagner-Straße'!I13</f>
        <v>-</v>
      </c>
      <c r="AW15" s="215" t="str">
        <f>'Aachener Weiher'!E13</f>
        <v>-</v>
      </c>
      <c r="AX15" s="215" t="str">
        <f>'Aachener Weiher'!G13</f>
        <v>-</v>
      </c>
      <c r="AY15" s="215" t="str">
        <f>'Aachener Weiher'!I13</f>
        <v>-</v>
      </c>
    </row>
    <row r="16" spans="1:51" s="12" customFormat="1" ht="18" customHeight="1" x14ac:dyDescent="0.15">
      <c r="A16" s="264"/>
      <c r="B16" s="247"/>
      <c r="C16" s="268"/>
      <c r="D16" s="268"/>
      <c r="E16" s="221"/>
      <c r="F16" s="230"/>
      <c r="G16" s="221"/>
      <c r="H16" s="230"/>
      <c r="I16" s="221"/>
      <c r="J16" s="230"/>
      <c r="K16" s="221"/>
      <c r="L16" s="230"/>
      <c r="M16" s="221"/>
      <c r="N16" s="230"/>
      <c r="O16" s="221"/>
      <c r="P16" s="230"/>
      <c r="Q16" s="221"/>
      <c r="T16" s="216"/>
      <c r="U16" s="216"/>
      <c r="V16" s="216"/>
      <c r="X16" s="216"/>
      <c r="Y16" s="216"/>
      <c r="Z16" s="216"/>
      <c r="AA16" s="216"/>
      <c r="AC16" s="216"/>
      <c r="AD16" s="216"/>
      <c r="AE16" s="216"/>
      <c r="AF16" s="216"/>
      <c r="AG16" s="216"/>
      <c r="AH16" s="216"/>
      <c r="AJ16" s="216"/>
      <c r="AL16" s="216"/>
      <c r="AM16" s="216"/>
      <c r="AO16" s="216"/>
      <c r="AP16" s="216"/>
      <c r="AQ16" s="216"/>
      <c r="AS16" s="216"/>
      <c r="AT16" s="216"/>
      <c r="AU16" s="216"/>
      <c r="AW16" s="216"/>
      <c r="AX16" s="216"/>
      <c r="AY16" s="216"/>
    </row>
    <row r="17" spans="1:51" s="12" customFormat="1" ht="18" customHeight="1" thickBot="1" x14ac:dyDescent="0.2">
      <c r="A17" s="265"/>
      <c r="B17" s="248"/>
      <c r="C17" s="269"/>
      <c r="D17" s="269"/>
      <c r="E17" s="222"/>
      <c r="F17" s="231"/>
      <c r="G17" s="222"/>
      <c r="H17" s="231"/>
      <c r="I17" s="222"/>
      <c r="J17" s="231"/>
      <c r="K17" s="222"/>
      <c r="L17" s="231"/>
      <c r="M17" s="222"/>
      <c r="N17" s="231"/>
      <c r="O17" s="222"/>
      <c r="P17" s="231"/>
      <c r="Q17" s="222"/>
      <c r="T17" s="217"/>
      <c r="U17" s="217"/>
      <c r="V17" s="217"/>
      <c r="X17" s="217"/>
      <c r="Y17" s="217"/>
      <c r="Z17" s="217"/>
      <c r="AA17" s="217"/>
      <c r="AC17" s="217"/>
      <c r="AD17" s="217"/>
      <c r="AE17" s="217"/>
      <c r="AF17" s="217"/>
      <c r="AG17" s="217"/>
      <c r="AH17" s="217"/>
      <c r="AJ17" s="217"/>
      <c r="AL17" s="217"/>
      <c r="AM17" s="217"/>
      <c r="AO17" s="217"/>
      <c r="AP17" s="217"/>
      <c r="AQ17" s="217"/>
      <c r="AS17" s="217"/>
      <c r="AT17" s="217"/>
      <c r="AU17" s="217"/>
      <c r="AW17" s="217"/>
      <c r="AX17" s="217"/>
      <c r="AY17" s="217"/>
    </row>
    <row r="18" spans="1:51" s="12" customFormat="1" ht="18" customHeight="1" x14ac:dyDescent="0.15">
      <c r="A18" s="264"/>
      <c r="B18" s="271" t="s">
        <v>8</v>
      </c>
      <c r="C18" s="268"/>
      <c r="D18" s="268"/>
      <c r="E18" s="220">
        <f>$D$6/COUNTA($B$6:$B$20)</f>
        <v>0.02</v>
      </c>
      <c r="F18" s="230"/>
      <c r="G18" s="220">
        <f>F$6/COUNTA($B$6:$B$20)</f>
        <v>0.02</v>
      </c>
      <c r="H18" s="230"/>
      <c r="I18" s="220">
        <f>H$6/COUNTA($B$6:$B$20)</f>
        <v>2.5000000000000001E-2</v>
      </c>
      <c r="J18" s="230"/>
      <c r="K18" s="220">
        <f>J$6/COUNTA($B$6:$B$20)</f>
        <v>0.02</v>
      </c>
      <c r="L18" s="230"/>
      <c r="M18" s="220">
        <f>L$6/COUNTA($B$6:$B$20)</f>
        <v>0.02</v>
      </c>
      <c r="N18" s="230"/>
      <c r="O18" s="220">
        <f>N$6/COUNTA($B$6:$B$20)</f>
        <v>2.5000000000000001E-2</v>
      </c>
      <c r="P18" s="230"/>
      <c r="Q18" s="220">
        <f>P$6/COUNTA($B$6:$B$20)</f>
        <v>0.02</v>
      </c>
      <c r="T18" s="215">
        <f>Heumarkt!E16</f>
        <v>100</v>
      </c>
      <c r="U18" s="215">
        <f>Heumarkt!G16</f>
        <v>100</v>
      </c>
      <c r="V18" s="215">
        <f>Heumarkt!I16</f>
        <v>100</v>
      </c>
      <c r="X18" s="215" t="str">
        <f>Cäcilienstraße!E16</f>
        <v>-</v>
      </c>
      <c r="Y18" s="215" t="str">
        <f>Cäcilienstraße!G16</f>
        <v>-</v>
      </c>
      <c r="Z18" s="215" t="str">
        <f>Cäcilienstraße!I16</f>
        <v>-</v>
      </c>
      <c r="AA18" s="215" t="str">
        <f>Cäcilienstraße!K16</f>
        <v>-</v>
      </c>
      <c r="AC18" s="215">
        <f>Neumarkt!E16</f>
        <v>100</v>
      </c>
      <c r="AD18" s="215">
        <f>Neumarkt!G16</f>
        <v>100</v>
      </c>
      <c r="AE18" s="215">
        <f>Neumarkt!I16</f>
        <v>100</v>
      </c>
      <c r="AF18" s="215">
        <f>Neumarkt!K16</f>
        <v>100</v>
      </c>
      <c r="AG18" s="215">
        <f>Neumarkt!M16</f>
        <v>100</v>
      </c>
      <c r="AH18" s="215">
        <f>Neumarkt!O16</f>
        <v>100</v>
      </c>
      <c r="AJ18" s="215" t="str">
        <f>Hahnenstraße!E16</f>
        <v>-</v>
      </c>
      <c r="AL18" s="215">
        <f>Rudolfplatz!E16</f>
        <v>100</v>
      </c>
      <c r="AM18" s="215">
        <f>Rudolfplatz!G16</f>
        <v>100</v>
      </c>
      <c r="AO18" s="215">
        <f>Moltkestraße!E16</f>
        <v>0</v>
      </c>
      <c r="AP18" s="215">
        <f>Moltkestraße!G16</f>
        <v>0</v>
      </c>
      <c r="AQ18" s="215">
        <f>Moltkestraße!I16</f>
        <v>0</v>
      </c>
      <c r="AS18" s="215">
        <f>'Richard-Wagner-Straße'!E16</f>
        <v>50</v>
      </c>
      <c r="AT18" s="215">
        <f>'Richard-Wagner-Straße'!G16</f>
        <v>50</v>
      </c>
      <c r="AU18" s="215">
        <f>'Richard-Wagner-Straße'!I16</f>
        <v>50</v>
      </c>
      <c r="AW18" s="215" t="str">
        <f>'Aachener Weiher'!E16</f>
        <v>-</v>
      </c>
      <c r="AX18" s="215" t="str">
        <f>'Aachener Weiher'!G16</f>
        <v>-</v>
      </c>
      <c r="AY18" s="215" t="str">
        <f>'Aachener Weiher'!I16</f>
        <v>-</v>
      </c>
    </row>
    <row r="19" spans="1:51" s="12" customFormat="1" ht="18" customHeight="1" x14ac:dyDescent="0.15">
      <c r="A19" s="264"/>
      <c r="B19" s="261"/>
      <c r="C19" s="268"/>
      <c r="D19" s="268"/>
      <c r="E19" s="221"/>
      <c r="F19" s="230"/>
      <c r="G19" s="221"/>
      <c r="H19" s="230"/>
      <c r="I19" s="221"/>
      <c r="J19" s="230"/>
      <c r="K19" s="221"/>
      <c r="L19" s="230"/>
      <c r="M19" s="221"/>
      <c r="N19" s="230"/>
      <c r="O19" s="221"/>
      <c r="P19" s="230"/>
      <c r="Q19" s="221"/>
      <c r="T19" s="216"/>
      <c r="U19" s="216"/>
      <c r="V19" s="216"/>
      <c r="X19" s="216"/>
      <c r="Y19" s="216"/>
      <c r="Z19" s="216"/>
      <c r="AA19" s="216"/>
      <c r="AC19" s="216"/>
      <c r="AD19" s="216"/>
      <c r="AE19" s="216"/>
      <c r="AF19" s="216"/>
      <c r="AG19" s="216"/>
      <c r="AH19" s="216"/>
      <c r="AJ19" s="216"/>
      <c r="AL19" s="216"/>
      <c r="AM19" s="216"/>
      <c r="AO19" s="216"/>
      <c r="AP19" s="216"/>
      <c r="AQ19" s="216"/>
      <c r="AS19" s="216"/>
      <c r="AT19" s="216"/>
      <c r="AU19" s="216"/>
      <c r="AW19" s="216"/>
      <c r="AX19" s="216"/>
      <c r="AY19" s="216"/>
    </row>
    <row r="20" spans="1:51" s="12" customFormat="1" ht="18" customHeight="1" thickBot="1" x14ac:dyDescent="0.2">
      <c r="A20" s="264"/>
      <c r="B20" s="272"/>
      <c r="C20" s="270"/>
      <c r="D20" s="268"/>
      <c r="E20" s="234"/>
      <c r="F20" s="232"/>
      <c r="G20" s="221"/>
      <c r="H20" s="232"/>
      <c r="I20" s="234"/>
      <c r="J20" s="232"/>
      <c r="K20" s="234"/>
      <c r="L20" s="232"/>
      <c r="M20" s="234"/>
      <c r="N20" s="232"/>
      <c r="O20" s="234"/>
      <c r="P20" s="232"/>
      <c r="Q20" s="221"/>
      <c r="T20" s="217"/>
      <c r="U20" s="217"/>
      <c r="V20" s="217"/>
      <c r="X20" s="217"/>
      <c r="Y20" s="217"/>
      <c r="Z20" s="217"/>
      <c r="AA20" s="217"/>
      <c r="AC20" s="217"/>
      <c r="AD20" s="217"/>
      <c r="AE20" s="217"/>
      <c r="AF20" s="217"/>
      <c r="AG20" s="217"/>
      <c r="AH20" s="217"/>
      <c r="AJ20" s="217"/>
      <c r="AL20" s="217"/>
      <c r="AM20" s="217"/>
      <c r="AO20" s="217"/>
      <c r="AP20" s="217"/>
      <c r="AQ20" s="217"/>
      <c r="AS20" s="217"/>
      <c r="AT20" s="217"/>
      <c r="AU20" s="217"/>
      <c r="AW20" s="217"/>
      <c r="AX20" s="217"/>
      <c r="AY20" s="217"/>
    </row>
    <row r="21" spans="1:51" s="12" customFormat="1" ht="18" customHeight="1" x14ac:dyDescent="0.15">
      <c r="A21" s="235" t="s">
        <v>9</v>
      </c>
      <c r="B21" s="239" t="s">
        <v>10</v>
      </c>
      <c r="C21" s="241"/>
      <c r="D21" s="243">
        <v>0.15</v>
      </c>
      <c r="E21" s="221">
        <f>$D$21/COUNTA($B$21:$B$41)</f>
        <v>2.1428571428571429E-2</v>
      </c>
      <c r="F21" s="218">
        <v>0.15</v>
      </c>
      <c r="G21" s="233">
        <f>F$21/COUNTA($B$21:$B$41)</f>
        <v>2.1428571428571429E-2</v>
      </c>
      <c r="H21" s="254">
        <v>0.1</v>
      </c>
      <c r="I21" s="233">
        <f>H$21/COUNTA($B$21:$B$41)</f>
        <v>1.4285714285714287E-2</v>
      </c>
      <c r="J21" s="254">
        <v>0.1</v>
      </c>
      <c r="K21" s="233">
        <f>J$21/COUNTA($B$21:$B$41)</f>
        <v>1.4285714285714287E-2</v>
      </c>
      <c r="L21" s="218">
        <v>0.1</v>
      </c>
      <c r="M21" s="233">
        <f>L$21/COUNTA($B$21:$B$41)</f>
        <v>1.4285714285714287E-2</v>
      </c>
      <c r="N21" s="218">
        <v>0.17499999999999999</v>
      </c>
      <c r="O21" s="221">
        <f>N$21/COUNTA($B$21:$B$41)</f>
        <v>2.4999999999999998E-2</v>
      </c>
      <c r="P21" s="218">
        <v>0.1</v>
      </c>
      <c r="Q21" s="233">
        <f>P$21/COUNTA($B$21:$B$41)</f>
        <v>1.4285714285714287E-2</v>
      </c>
      <c r="T21" s="215">
        <f>Heumarkt!E19</f>
        <v>50</v>
      </c>
      <c r="U21" s="215">
        <f>Heumarkt!G19</f>
        <v>50</v>
      </c>
      <c r="V21" s="215">
        <f>Heumarkt!I19</f>
        <v>100</v>
      </c>
      <c r="X21" s="215">
        <f>Cäcilienstraße!E19</f>
        <v>50</v>
      </c>
      <c r="Y21" s="215">
        <f>Cäcilienstraße!G19</f>
        <v>50</v>
      </c>
      <c r="Z21" s="215">
        <f>Cäcilienstraße!I19</f>
        <v>50</v>
      </c>
      <c r="AA21" s="215">
        <f>Cäcilienstraße!K19</f>
        <v>50</v>
      </c>
      <c r="AC21" s="215">
        <f>Neumarkt!E19</f>
        <v>100</v>
      </c>
      <c r="AD21" s="215">
        <f>Neumarkt!G19</f>
        <v>100</v>
      </c>
      <c r="AE21" s="215">
        <f>Neumarkt!I19</f>
        <v>100</v>
      </c>
      <c r="AF21" s="215">
        <f>Neumarkt!K19</f>
        <v>100</v>
      </c>
      <c r="AG21" s="215">
        <f>Neumarkt!M19</f>
        <v>100</v>
      </c>
      <c r="AH21" s="215">
        <f>Neumarkt!O19</f>
        <v>100</v>
      </c>
      <c r="AJ21" s="215">
        <f>Hahnenstraße!E19</f>
        <v>100</v>
      </c>
      <c r="AL21" s="215">
        <f>Rudolfplatz!E19</f>
        <v>100</v>
      </c>
      <c r="AM21" s="215">
        <f>Rudolfplatz!G19</f>
        <v>0</v>
      </c>
      <c r="AO21" s="215">
        <f>Moltkestraße!E19</f>
        <v>100</v>
      </c>
      <c r="AP21" s="215">
        <f>Moltkestraße!G19</f>
        <v>50</v>
      </c>
      <c r="AQ21" s="215">
        <f>Moltkestraße!I19</f>
        <v>100</v>
      </c>
      <c r="AS21" s="215">
        <f>'Richard-Wagner-Straße'!E19</f>
        <v>0</v>
      </c>
      <c r="AT21" s="215">
        <f>'Richard-Wagner-Straße'!G19</f>
        <v>50</v>
      </c>
      <c r="AU21" s="215">
        <f>'Richard-Wagner-Straße'!I19</f>
        <v>100</v>
      </c>
      <c r="AW21" s="215">
        <f>'Aachener Weiher'!E19</f>
        <v>100</v>
      </c>
      <c r="AX21" s="215">
        <f>'Aachener Weiher'!G19</f>
        <v>0</v>
      </c>
      <c r="AY21" s="215">
        <f>'Aachener Weiher'!I19</f>
        <v>100</v>
      </c>
    </row>
    <row r="22" spans="1:51" s="12" customFormat="1" ht="18" customHeight="1" x14ac:dyDescent="0.15">
      <c r="A22" s="236"/>
      <c r="B22" s="239"/>
      <c r="C22" s="241"/>
      <c r="D22" s="241"/>
      <c r="E22" s="221"/>
      <c r="F22" s="218"/>
      <c r="G22" s="221"/>
      <c r="H22" s="218"/>
      <c r="I22" s="221"/>
      <c r="J22" s="218"/>
      <c r="K22" s="221"/>
      <c r="L22" s="218"/>
      <c r="M22" s="221"/>
      <c r="N22" s="218"/>
      <c r="O22" s="221"/>
      <c r="P22" s="218"/>
      <c r="Q22" s="221"/>
      <c r="T22" s="216"/>
      <c r="U22" s="216"/>
      <c r="V22" s="216"/>
      <c r="X22" s="216"/>
      <c r="Y22" s="216"/>
      <c r="Z22" s="216"/>
      <c r="AA22" s="216"/>
      <c r="AC22" s="216"/>
      <c r="AD22" s="216"/>
      <c r="AE22" s="216"/>
      <c r="AF22" s="216"/>
      <c r="AG22" s="216"/>
      <c r="AH22" s="216"/>
      <c r="AJ22" s="216"/>
      <c r="AL22" s="216"/>
      <c r="AM22" s="216"/>
      <c r="AO22" s="216"/>
      <c r="AP22" s="216"/>
      <c r="AQ22" s="216"/>
      <c r="AS22" s="216"/>
      <c r="AT22" s="216"/>
      <c r="AU22" s="216"/>
      <c r="AW22" s="216"/>
      <c r="AX22" s="216"/>
      <c r="AY22" s="216"/>
    </row>
    <row r="23" spans="1:51" s="12" customFormat="1" ht="18" customHeight="1" thickBot="1" x14ac:dyDescent="0.2">
      <c r="A23" s="237"/>
      <c r="B23" s="240"/>
      <c r="C23" s="242"/>
      <c r="D23" s="242"/>
      <c r="E23" s="222"/>
      <c r="F23" s="219"/>
      <c r="G23" s="234"/>
      <c r="H23" s="219"/>
      <c r="I23" s="234"/>
      <c r="J23" s="219"/>
      <c r="K23" s="234"/>
      <c r="L23" s="219"/>
      <c r="M23" s="234"/>
      <c r="N23" s="219"/>
      <c r="O23" s="221"/>
      <c r="P23" s="219"/>
      <c r="Q23" s="234"/>
      <c r="T23" s="217"/>
      <c r="U23" s="217"/>
      <c r="V23" s="217"/>
      <c r="X23" s="217"/>
      <c r="Y23" s="217"/>
      <c r="Z23" s="217"/>
      <c r="AA23" s="217"/>
      <c r="AC23" s="217"/>
      <c r="AD23" s="217"/>
      <c r="AE23" s="217"/>
      <c r="AF23" s="217"/>
      <c r="AG23" s="217"/>
      <c r="AH23" s="217"/>
      <c r="AJ23" s="217"/>
      <c r="AL23" s="217"/>
      <c r="AM23" s="217"/>
      <c r="AO23" s="217"/>
      <c r="AP23" s="217"/>
      <c r="AQ23" s="217"/>
      <c r="AS23" s="217"/>
      <c r="AT23" s="217"/>
      <c r="AU23" s="217"/>
      <c r="AW23" s="217"/>
      <c r="AX23" s="217"/>
      <c r="AY23" s="217"/>
    </row>
    <row r="24" spans="1:51" s="12" customFormat="1" ht="18" customHeight="1" x14ac:dyDescent="0.15">
      <c r="A24" s="236"/>
      <c r="B24" s="239" t="s">
        <v>11</v>
      </c>
      <c r="C24" s="241"/>
      <c r="D24" s="241"/>
      <c r="E24" s="220">
        <f>$D$21/COUNTA($B$21:$B$41)</f>
        <v>2.1428571428571429E-2</v>
      </c>
      <c r="F24" s="218"/>
      <c r="G24" s="221">
        <f>F$21/COUNTA($B$21:$B$41)</f>
        <v>2.1428571428571429E-2</v>
      </c>
      <c r="H24" s="218"/>
      <c r="I24" s="221">
        <f>H$21/COUNTA($B$21:$B$41)</f>
        <v>1.4285714285714287E-2</v>
      </c>
      <c r="J24" s="218"/>
      <c r="K24" s="233">
        <f>J$21/COUNTA($B$21:$B$41)</f>
        <v>1.4285714285714287E-2</v>
      </c>
      <c r="L24" s="218"/>
      <c r="M24" s="221">
        <f>L$21/COUNTA($B$21:$B$41)</f>
        <v>1.4285714285714287E-2</v>
      </c>
      <c r="N24" s="218"/>
      <c r="O24" s="233">
        <f>N$21/COUNTA($B$21:$B$41)</f>
        <v>2.4999999999999998E-2</v>
      </c>
      <c r="P24" s="218"/>
      <c r="Q24" s="233">
        <f>P$21/COUNTA($B$21:$B$41)</f>
        <v>1.4285714285714287E-2</v>
      </c>
      <c r="T24" s="215">
        <f>Heumarkt!E22</f>
        <v>100</v>
      </c>
      <c r="U24" s="215">
        <f>Heumarkt!G22</f>
        <v>100</v>
      </c>
      <c r="V24" s="215">
        <f>Heumarkt!I22</f>
        <v>50</v>
      </c>
      <c r="X24" s="215">
        <f>Cäcilienstraße!E22</f>
        <v>50</v>
      </c>
      <c r="Y24" s="215">
        <f>Cäcilienstraße!G22</f>
        <v>100</v>
      </c>
      <c r="Z24" s="215">
        <f>Cäcilienstraße!I22</f>
        <v>100</v>
      </c>
      <c r="AA24" s="215">
        <f>Cäcilienstraße!K22</f>
        <v>100</v>
      </c>
      <c r="AC24" s="215">
        <f>Neumarkt!E22</f>
        <v>100</v>
      </c>
      <c r="AD24" s="215">
        <f>Neumarkt!G22</f>
        <v>100</v>
      </c>
      <c r="AE24" s="215">
        <f>Neumarkt!I22</f>
        <v>50</v>
      </c>
      <c r="AF24" s="215">
        <f>Neumarkt!K22</f>
        <v>50</v>
      </c>
      <c r="AG24" s="215">
        <f>Neumarkt!M22</f>
        <v>100</v>
      </c>
      <c r="AH24" s="215">
        <f>Neumarkt!O22</f>
        <v>100</v>
      </c>
      <c r="AJ24" s="215" t="str">
        <f>Hahnenstraße!E22</f>
        <v>-</v>
      </c>
      <c r="AL24" s="215">
        <f>Rudolfplatz!E22</f>
        <v>100</v>
      </c>
      <c r="AM24" s="215">
        <f>Rudolfplatz!G22</f>
        <v>75</v>
      </c>
      <c r="AO24" s="215" t="str">
        <f>Moltkestraße!E22</f>
        <v>-</v>
      </c>
      <c r="AP24" s="215" t="str">
        <f>Moltkestraße!G22</f>
        <v>-</v>
      </c>
      <c r="AQ24" s="215" t="str">
        <f>Moltkestraße!I22</f>
        <v>-</v>
      </c>
      <c r="AS24" s="215">
        <f>'Richard-Wagner-Straße'!E22</f>
        <v>100</v>
      </c>
      <c r="AT24" s="215">
        <f>'Richard-Wagner-Straße'!G22</f>
        <v>50</v>
      </c>
      <c r="AU24" s="215">
        <f>'Richard-Wagner-Straße'!I22</f>
        <v>100</v>
      </c>
      <c r="AW24" s="215">
        <f>'Aachener Weiher'!E22</f>
        <v>100</v>
      </c>
      <c r="AX24" s="215">
        <f>'Aachener Weiher'!G22</f>
        <v>50</v>
      </c>
      <c r="AY24" s="215">
        <f>'Aachener Weiher'!I22</f>
        <v>50</v>
      </c>
    </row>
    <row r="25" spans="1:51" s="12" customFormat="1" ht="18" customHeight="1" x14ac:dyDescent="0.15">
      <c r="A25" s="236"/>
      <c r="B25" s="239"/>
      <c r="C25" s="241"/>
      <c r="D25" s="241"/>
      <c r="E25" s="221"/>
      <c r="F25" s="218"/>
      <c r="G25" s="221"/>
      <c r="H25" s="218"/>
      <c r="I25" s="221"/>
      <c r="J25" s="218"/>
      <c r="K25" s="221"/>
      <c r="L25" s="218"/>
      <c r="M25" s="221"/>
      <c r="N25" s="218"/>
      <c r="O25" s="221"/>
      <c r="P25" s="218"/>
      <c r="Q25" s="221"/>
      <c r="T25" s="216"/>
      <c r="U25" s="216"/>
      <c r="V25" s="216"/>
      <c r="X25" s="216"/>
      <c r="Y25" s="216"/>
      <c r="Z25" s="216"/>
      <c r="AA25" s="216"/>
      <c r="AC25" s="216"/>
      <c r="AD25" s="216"/>
      <c r="AE25" s="216"/>
      <c r="AF25" s="216"/>
      <c r="AG25" s="216"/>
      <c r="AH25" s="216"/>
      <c r="AJ25" s="216"/>
      <c r="AL25" s="216"/>
      <c r="AM25" s="216"/>
      <c r="AO25" s="216"/>
      <c r="AP25" s="216"/>
      <c r="AQ25" s="216"/>
      <c r="AS25" s="216"/>
      <c r="AT25" s="216"/>
      <c r="AU25" s="216"/>
      <c r="AW25" s="216"/>
      <c r="AX25" s="216"/>
      <c r="AY25" s="216"/>
    </row>
    <row r="26" spans="1:51" s="12" customFormat="1" ht="18" customHeight="1" thickBot="1" x14ac:dyDescent="0.2">
      <c r="A26" s="237"/>
      <c r="B26" s="240"/>
      <c r="C26" s="242"/>
      <c r="D26" s="242"/>
      <c r="E26" s="222"/>
      <c r="F26" s="219"/>
      <c r="G26" s="221"/>
      <c r="H26" s="219"/>
      <c r="I26" s="221"/>
      <c r="J26" s="219"/>
      <c r="K26" s="234"/>
      <c r="L26" s="219"/>
      <c r="M26" s="221"/>
      <c r="N26" s="219"/>
      <c r="O26" s="234"/>
      <c r="P26" s="219"/>
      <c r="Q26" s="234"/>
      <c r="T26" s="217"/>
      <c r="U26" s="217"/>
      <c r="V26" s="217"/>
      <c r="X26" s="217"/>
      <c r="Y26" s="217"/>
      <c r="Z26" s="217"/>
      <c r="AA26" s="217"/>
      <c r="AC26" s="217"/>
      <c r="AD26" s="217"/>
      <c r="AE26" s="217"/>
      <c r="AF26" s="217"/>
      <c r="AG26" s="217"/>
      <c r="AH26" s="217"/>
      <c r="AJ26" s="217"/>
      <c r="AL26" s="217"/>
      <c r="AM26" s="217"/>
      <c r="AO26" s="217"/>
      <c r="AP26" s="217"/>
      <c r="AQ26" s="217"/>
      <c r="AS26" s="217"/>
      <c r="AT26" s="217"/>
      <c r="AU26" s="217"/>
      <c r="AW26" s="217"/>
      <c r="AX26" s="217"/>
      <c r="AY26" s="217"/>
    </row>
    <row r="27" spans="1:51" s="12" customFormat="1" ht="18" customHeight="1" x14ac:dyDescent="0.15">
      <c r="A27" s="236"/>
      <c r="B27" s="239" t="s">
        <v>12</v>
      </c>
      <c r="C27" s="241"/>
      <c r="D27" s="241"/>
      <c r="E27" s="220">
        <f>$D$21/COUNTA($B$21:$B$41)</f>
        <v>2.1428571428571429E-2</v>
      </c>
      <c r="F27" s="218"/>
      <c r="G27" s="233">
        <f>F$21/COUNTA($B$21:$B$41)</f>
        <v>2.1428571428571429E-2</v>
      </c>
      <c r="H27" s="218"/>
      <c r="I27" s="233">
        <f>H$21/COUNTA($B$21:$B$41)</f>
        <v>1.4285714285714287E-2</v>
      </c>
      <c r="J27" s="218"/>
      <c r="K27" s="221">
        <f>J$21/COUNTA($B$21:$B$41)</f>
        <v>1.4285714285714287E-2</v>
      </c>
      <c r="L27" s="218"/>
      <c r="M27" s="233">
        <f>L$21/COUNTA($B$21:$B$41)</f>
        <v>1.4285714285714287E-2</v>
      </c>
      <c r="N27" s="218"/>
      <c r="O27" s="233">
        <f>N$21/COUNTA($B$21:$B$41)</f>
        <v>2.4999999999999998E-2</v>
      </c>
      <c r="P27" s="218"/>
      <c r="Q27" s="221">
        <f>P$21/COUNTA($B$21:$B$41)</f>
        <v>1.4285714285714287E-2</v>
      </c>
      <c r="T27" s="215">
        <f>Heumarkt!E25</f>
        <v>50</v>
      </c>
      <c r="U27" s="215">
        <f>Heumarkt!G25</f>
        <v>50</v>
      </c>
      <c r="V27" s="215">
        <f>Heumarkt!I25</f>
        <v>100</v>
      </c>
      <c r="X27" s="215">
        <f>Cäcilienstraße!E25</f>
        <v>50</v>
      </c>
      <c r="Y27" s="215">
        <f>Cäcilienstraße!G25</f>
        <v>100</v>
      </c>
      <c r="Z27" s="215">
        <f>Cäcilienstraße!I25</f>
        <v>50</v>
      </c>
      <c r="AA27" s="215">
        <f>Cäcilienstraße!K25</f>
        <v>100</v>
      </c>
      <c r="AC27" s="215">
        <f>Neumarkt!E25</f>
        <v>100</v>
      </c>
      <c r="AD27" s="215">
        <f>Neumarkt!G25</f>
        <v>100</v>
      </c>
      <c r="AE27" s="215">
        <f>Neumarkt!I25</f>
        <v>50</v>
      </c>
      <c r="AF27" s="215">
        <f>Neumarkt!K25</f>
        <v>50</v>
      </c>
      <c r="AG27" s="215">
        <f>Neumarkt!M25</f>
        <v>100</v>
      </c>
      <c r="AH27" s="215">
        <f>Neumarkt!O25</f>
        <v>100</v>
      </c>
      <c r="AJ27" s="215">
        <f>Hahnenstraße!E25</f>
        <v>100</v>
      </c>
      <c r="AL27" s="215">
        <f>Rudolfplatz!E25</f>
        <v>100</v>
      </c>
      <c r="AM27" s="215">
        <f>Rudolfplatz!G25</f>
        <v>50</v>
      </c>
      <c r="AO27" s="215">
        <f>Moltkestraße!E25</f>
        <v>100</v>
      </c>
      <c r="AP27" s="215">
        <f>Moltkestraße!G25</f>
        <v>50</v>
      </c>
      <c r="AQ27" s="215">
        <f>Moltkestraße!I25</f>
        <v>50</v>
      </c>
      <c r="AS27" s="215">
        <f>'Richard-Wagner-Straße'!E25</f>
        <v>50</v>
      </c>
      <c r="AT27" s="215">
        <f>'Richard-Wagner-Straße'!G25</f>
        <v>50</v>
      </c>
      <c r="AU27" s="215">
        <f>'Richard-Wagner-Straße'!I25</f>
        <v>100</v>
      </c>
      <c r="AW27" s="215">
        <f>'Aachener Weiher'!E25</f>
        <v>0</v>
      </c>
      <c r="AX27" s="215">
        <f>'Aachener Weiher'!G25</f>
        <v>0</v>
      </c>
      <c r="AY27" s="215">
        <f>'Aachener Weiher'!I25</f>
        <v>50</v>
      </c>
    </row>
    <row r="28" spans="1:51" s="12" customFormat="1" ht="18" customHeight="1" x14ac:dyDescent="0.15">
      <c r="A28" s="236"/>
      <c r="B28" s="239"/>
      <c r="C28" s="241"/>
      <c r="D28" s="241"/>
      <c r="E28" s="221"/>
      <c r="F28" s="218"/>
      <c r="G28" s="221"/>
      <c r="H28" s="218"/>
      <c r="I28" s="221"/>
      <c r="J28" s="218"/>
      <c r="K28" s="221"/>
      <c r="L28" s="218"/>
      <c r="M28" s="221"/>
      <c r="N28" s="218"/>
      <c r="O28" s="221"/>
      <c r="P28" s="218"/>
      <c r="Q28" s="221"/>
      <c r="T28" s="216"/>
      <c r="U28" s="216"/>
      <c r="V28" s="216"/>
      <c r="X28" s="216"/>
      <c r="Y28" s="216"/>
      <c r="Z28" s="216"/>
      <c r="AA28" s="216"/>
      <c r="AC28" s="216"/>
      <c r="AD28" s="216"/>
      <c r="AE28" s="216"/>
      <c r="AF28" s="216"/>
      <c r="AG28" s="216"/>
      <c r="AH28" s="216"/>
      <c r="AJ28" s="216"/>
      <c r="AL28" s="216"/>
      <c r="AM28" s="216"/>
      <c r="AO28" s="216"/>
      <c r="AP28" s="216"/>
      <c r="AQ28" s="216"/>
      <c r="AS28" s="216"/>
      <c r="AT28" s="216"/>
      <c r="AU28" s="216"/>
      <c r="AW28" s="216"/>
      <c r="AX28" s="216"/>
      <c r="AY28" s="216"/>
    </row>
    <row r="29" spans="1:51" s="12" customFormat="1" ht="18" customHeight="1" thickBot="1" x14ac:dyDescent="0.2">
      <c r="A29" s="237"/>
      <c r="B29" s="240"/>
      <c r="C29" s="242"/>
      <c r="D29" s="242"/>
      <c r="E29" s="222"/>
      <c r="F29" s="219"/>
      <c r="G29" s="234"/>
      <c r="H29" s="219"/>
      <c r="I29" s="234"/>
      <c r="J29" s="219"/>
      <c r="K29" s="221"/>
      <c r="L29" s="219"/>
      <c r="M29" s="234"/>
      <c r="N29" s="219"/>
      <c r="O29" s="234"/>
      <c r="P29" s="219"/>
      <c r="Q29" s="221"/>
      <c r="T29" s="217"/>
      <c r="U29" s="217"/>
      <c r="V29" s="217"/>
      <c r="X29" s="217"/>
      <c r="Y29" s="217"/>
      <c r="Z29" s="217"/>
      <c r="AA29" s="217"/>
      <c r="AC29" s="217"/>
      <c r="AD29" s="217"/>
      <c r="AE29" s="217"/>
      <c r="AF29" s="217"/>
      <c r="AG29" s="217"/>
      <c r="AH29" s="217"/>
      <c r="AJ29" s="217"/>
      <c r="AL29" s="217"/>
      <c r="AM29" s="217"/>
      <c r="AO29" s="217"/>
      <c r="AP29" s="217"/>
      <c r="AQ29" s="217"/>
      <c r="AS29" s="217"/>
      <c r="AT29" s="217"/>
      <c r="AU29" s="217"/>
      <c r="AW29" s="217"/>
      <c r="AX29" s="217"/>
      <c r="AY29" s="217"/>
    </row>
    <row r="30" spans="1:51" s="12" customFormat="1" ht="18" customHeight="1" x14ac:dyDescent="0.15">
      <c r="A30" s="236"/>
      <c r="B30" s="239" t="s">
        <v>13</v>
      </c>
      <c r="C30" s="241"/>
      <c r="D30" s="241"/>
      <c r="E30" s="220">
        <f>$D$21/COUNTA($B$21:$B$41)</f>
        <v>2.1428571428571429E-2</v>
      </c>
      <c r="F30" s="218"/>
      <c r="G30" s="233">
        <f>F$21/COUNTA($B$21:$B$41)</f>
        <v>2.1428571428571429E-2</v>
      </c>
      <c r="H30" s="218"/>
      <c r="I30" s="233">
        <f>H$21/COUNTA($B$21:$B$41)</f>
        <v>1.4285714285714287E-2</v>
      </c>
      <c r="J30" s="218"/>
      <c r="K30" s="233">
        <f>J$21/COUNTA($B$21:$B$41)</f>
        <v>1.4285714285714287E-2</v>
      </c>
      <c r="L30" s="218"/>
      <c r="M30" s="233">
        <f>L$21/COUNTA($B$21:$B$41)</f>
        <v>1.4285714285714287E-2</v>
      </c>
      <c r="N30" s="218"/>
      <c r="O30" s="221">
        <f>N$21/COUNTA($B$21:$B$41)</f>
        <v>2.4999999999999998E-2</v>
      </c>
      <c r="P30" s="218"/>
      <c r="Q30" s="233">
        <f>P$21/COUNTA($B$21:$B$41)</f>
        <v>1.4285714285714287E-2</v>
      </c>
      <c r="T30" s="215" t="str">
        <f>Heumarkt!E28</f>
        <v>-</v>
      </c>
      <c r="U30" s="215" t="str">
        <f>Heumarkt!G28</f>
        <v>-</v>
      </c>
      <c r="V30" s="215" t="str">
        <f>Heumarkt!I28</f>
        <v>-</v>
      </c>
      <c r="X30" s="215" t="str">
        <f>Cäcilienstraße!E28</f>
        <v>-</v>
      </c>
      <c r="Y30" s="215" t="str">
        <f>Cäcilienstraße!G28</f>
        <v>-</v>
      </c>
      <c r="Z30" s="215" t="str">
        <f>Cäcilienstraße!I28</f>
        <v>-</v>
      </c>
      <c r="AA30" s="215" t="str">
        <f>Cäcilienstraße!K28</f>
        <v>-</v>
      </c>
      <c r="AC30" s="215" t="str">
        <f>Neumarkt!E28</f>
        <v>-</v>
      </c>
      <c r="AD30" s="215" t="str">
        <f>Neumarkt!G28</f>
        <v>-</v>
      </c>
      <c r="AE30" s="215" t="str">
        <f>Neumarkt!I28</f>
        <v>-</v>
      </c>
      <c r="AF30" s="215" t="str">
        <f>Neumarkt!K28</f>
        <v>-</v>
      </c>
      <c r="AG30" s="215" t="str">
        <f>Neumarkt!M28</f>
        <v>-</v>
      </c>
      <c r="AH30" s="215" t="str">
        <f>Neumarkt!O28</f>
        <v>-</v>
      </c>
      <c r="AJ30" s="215" t="str">
        <f>Hahnenstraße!E28</f>
        <v>-</v>
      </c>
      <c r="AL30" s="215" t="str">
        <f>Rudolfplatz!E28</f>
        <v>-</v>
      </c>
      <c r="AM30" s="215" t="str">
        <f>Rudolfplatz!G28</f>
        <v>-</v>
      </c>
      <c r="AO30" s="215">
        <f>Moltkestraße!E28</f>
        <v>0</v>
      </c>
      <c r="AP30" s="215">
        <f>Moltkestraße!G28</f>
        <v>0</v>
      </c>
      <c r="AQ30" s="215">
        <f>Moltkestraße!I28</f>
        <v>0</v>
      </c>
      <c r="AS30" s="215" t="str">
        <f>'Richard-Wagner-Straße'!E28</f>
        <v>-</v>
      </c>
      <c r="AT30" s="215" t="str">
        <f>'Richard-Wagner-Straße'!G28</f>
        <v>-</v>
      </c>
      <c r="AU30" s="215" t="str">
        <f>'Richard-Wagner-Straße'!I28</f>
        <v>-</v>
      </c>
      <c r="AW30" s="215">
        <f>'Aachener Weiher'!E28</f>
        <v>50</v>
      </c>
      <c r="AX30" s="215">
        <f>'Aachener Weiher'!G28</f>
        <v>50</v>
      </c>
      <c r="AY30" s="215">
        <f>'Aachener Weiher'!I28</f>
        <v>50</v>
      </c>
    </row>
    <row r="31" spans="1:51" s="12" customFormat="1" ht="18" customHeight="1" x14ac:dyDescent="0.15">
      <c r="A31" s="236"/>
      <c r="B31" s="239"/>
      <c r="C31" s="241"/>
      <c r="D31" s="241"/>
      <c r="E31" s="221"/>
      <c r="F31" s="218"/>
      <c r="G31" s="221"/>
      <c r="H31" s="218"/>
      <c r="I31" s="221"/>
      <c r="J31" s="218"/>
      <c r="K31" s="221"/>
      <c r="L31" s="218"/>
      <c r="M31" s="221"/>
      <c r="N31" s="218"/>
      <c r="O31" s="221"/>
      <c r="P31" s="218"/>
      <c r="Q31" s="221"/>
      <c r="T31" s="216"/>
      <c r="U31" s="216"/>
      <c r="V31" s="216"/>
      <c r="X31" s="216"/>
      <c r="Y31" s="216"/>
      <c r="Z31" s="216"/>
      <c r="AA31" s="216"/>
      <c r="AC31" s="216"/>
      <c r="AD31" s="216"/>
      <c r="AE31" s="216"/>
      <c r="AF31" s="216"/>
      <c r="AG31" s="216"/>
      <c r="AH31" s="216"/>
      <c r="AJ31" s="216"/>
      <c r="AL31" s="216"/>
      <c r="AM31" s="216"/>
      <c r="AO31" s="216"/>
      <c r="AP31" s="216"/>
      <c r="AQ31" s="216"/>
      <c r="AS31" s="216"/>
      <c r="AT31" s="216"/>
      <c r="AU31" s="216"/>
      <c r="AW31" s="216"/>
      <c r="AX31" s="216"/>
      <c r="AY31" s="216"/>
    </row>
    <row r="32" spans="1:51" s="12" customFormat="1" ht="18" customHeight="1" thickBot="1" x14ac:dyDescent="0.2">
      <c r="A32" s="237"/>
      <c r="B32" s="240"/>
      <c r="C32" s="242"/>
      <c r="D32" s="242"/>
      <c r="E32" s="222"/>
      <c r="F32" s="219"/>
      <c r="G32" s="234"/>
      <c r="H32" s="219"/>
      <c r="I32" s="234"/>
      <c r="J32" s="219"/>
      <c r="K32" s="221"/>
      <c r="L32" s="219"/>
      <c r="M32" s="234"/>
      <c r="N32" s="219"/>
      <c r="O32" s="221"/>
      <c r="P32" s="219"/>
      <c r="Q32" s="234"/>
      <c r="T32" s="217"/>
      <c r="U32" s="217"/>
      <c r="V32" s="217"/>
      <c r="X32" s="217"/>
      <c r="Y32" s="217"/>
      <c r="Z32" s="217"/>
      <c r="AA32" s="217"/>
      <c r="AC32" s="217"/>
      <c r="AD32" s="217"/>
      <c r="AE32" s="217"/>
      <c r="AF32" s="217"/>
      <c r="AG32" s="217"/>
      <c r="AH32" s="217"/>
      <c r="AJ32" s="217"/>
      <c r="AL32" s="217"/>
      <c r="AM32" s="217"/>
      <c r="AO32" s="217"/>
      <c r="AP32" s="217"/>
      <c r="AQ32" s="217"/>
      <c r="AS32" s="217"/>
      <c r="AT32" s="217"/>
      <c r="AU32" s="217"/>
      <c r="AW32" s="217"/>
      <c r="AX32" s="217"/>
      <c r="AY32" s="217"/>
    </row>
    <row r="33" spans="1:51" s="12" customFormat="1" ht="18" customHeight="1" x14ac:dyDescent="0.15">
      <c r="A33" s="236"/>
      <c r="B33" s="239" t="s">
        <v>14</v>
      </c>
      <c r="C33" s="241"/>
      <c r="D33" s="241"/>
      <c r="E33" s="220">
        <f>$D$21/COUNTA($B$21:$B$41)</f>
        <v>2.1428571428571429E-2</v>
      </c>
      <c r="F33" s="218"/>
      <c r="G33" s="221">
        <f>F$21/COUNTA($B$21:$B$41)</f>
        <v>2.1428571428571429E-2</v>
      </c>
      <c r="H33" s="218"/>
      <c r="I33" s="233">
        <f>H$21/COUNTA($B$21:$B$41)</f>
        <v>1.4285714285714287E-2</v>
      </c>
      <c r="J33" s="218"/>
      <c r="K33" s="233">
        <f>J$21/COUNTA($B$21:$B$41)</f>
        <v>1.4285714285714287E-2</v>
      </c>
      <c r="L33" s="218"/>
      <c r="M33" s="221">
        <f>L$21/COUNTA($B$21:$B$41)</f>
        <v>1.4285714285714287E-2</v>
      </c>
      <c r="N33" s="218"/>
      <c r="O33" s="233">
        <f>N$21/COUNTA($B$21:$B$41)</f>
        <v>2.4999999999999998E-2</v>
      </c>
      <c r="P33" s="218"/>
      <c r="Q33" s="233">
        <f>P$21/COUNTA($B$21:$B$41)</f>
        <v>1.4285714285714287E-2</v>
      </c>
      <c r="T33" s="215">
        <f>Heumarkt!E31</f>
        <v>100</v>
      </c>
      <c r="U33" s="215">
        <f>Heumarkt!G31</f>
        <v>100</v>
      </c>
      <c r="V33" s="215">
        <f>Heumarkt!I31</f>
        <v>100</v>
      </c>
      <c r="X33" s="215">
        <f>Cäcilienstraße!E31</f>
        <v>100</v>
      </c>
      <c r="Y33" s="215">
        <f>Cäcilienstraße!G31</f>
        <v>100</v>
      </c>
      <c r="Z33" s="215">
        <f>Cäcilienstraße!I31</f>
        <v>100</v>
      </c>
      <c r="AA33" s="215">
        <f>Cäcilienstraße!K31</f>
        <v>100</v>
      </c>
      <c r="AC33" s="215">
        <f>Neumarkt!E31</f>
        <v>100</v>
      </c>
      <c r="AD33" s="215">
        <f>Neumarkt!G31</f>
        <v>100</v>
      </c>
      <c r="AE33" s="215">
        <f>Neumarkt!I31</f>
        <v>100</v>
      </c>
      <c r="AF33" s="215">
        <f>Neumarkt!K31</f>
        <v>100</v>
      </c>
      <c r="AG33" s="215">
        <f>Neumarkt!M31</f>
        <v>100</v>
      </c>
      <c r="AH33" s="215">
        <f>Neumarkt!O31</f>
        <v>100</v>
      </c>
      <c r="AJ33" s="215">
        <f>Hahnenstraße!E31</f>
        <v>100</v>
      </c>
      <c r="AL33" s="215">
        <f>Rudolfplatz!E31</f>
        <v>100</v>
      </c>
      <c r="AM33" s="215">
        <f>Rudolfplatz!G31</f>
        <v>100</v>
      </c>
      <c r="AO33" s="215">
        <f>Moltkestraße!E31</f>
        <v>100</v>
      </c>
      <c r="AP33" s="215">
        <f>Moltkestraße!G31</f>
        <v>50</v>
      </c>
      <c r="AQ33" s="215">
        <f>Moltkestraße!I31</f>
        <v>100</v>
      </c>
      <c r="AS33" s="215">
        <f>'Richard-Wagner-Straße'!E31</f>
        <v>100</v>
      </c>
      <c r="AT33" s="215">
        <f>'Richard-Wagner-Straße'!G31</f>
        <v>50</v>
      </c>
      <c r="AU33" s="215">
        <f>'Richard-Wagner-Straße'!I31</f>
        <v>100</v>
      </c>
      <c r="AW33" s="215">
        <f>'Aachener Weiher'!E31</f>
        <v>100</v>
      </c>
      <c r="AX33" s="215">
        <f>'Aachener Weiher'!G31</f>
        <v>50</v>
      </c>
      <c r="AY33" s="215">
        <f>'Aachener Weiher'!I31</f>
        <v>100</v>
      </c>
    </row>
    <row r="34" spans="1:51" s="12" customFormat="1" ht="18" customHeight="1" x14ac:dyDescent="0.15">
      <c r="A34" s="236"/>
      <c r="B34" s="239"/>
      <c r="C34" s="241"/>
      <c r="D34" s="241"/>
      <c r="E34" s="221"/>
      <c r="F34" s="218"/>
      <c r="G34" s="221"/>
      <c r="H34" s="218"/>
      <c r="I34" s="221"/>
      <c r="J34" s="218"/>
      <c r="K34" s="221"/>
      <c r="L34" s="218"/>
      <c r="M34" s="221"/>
      <c r="N34" s="218"/>
      <c r="O34" s="221"/>
      <c r="P34" s="218"/>
      <c r="Q34" s="221"/>
      <c r="T34" s="216"/>
      <c r="U34" s="216"/>
      <c r="V34" s="216"/>
      <c r="X34" s="216"/>
      <c r="Y34" s="216"/>
      <c r="Z34" s="216"/>
      <c r="AA34" s="216"/>
      <c r="AC34" s="216"/>
      <c r="AD34" s="216"/>
      <c r="AE34" s="216"/>
      <c r="AF34" s="216"/>
      <c r="AG34" s="216"/>
      <c r="AH34" s="216"/>
      <c r="AJ34" s="216"/>
      <c r="AL34" s="216"/>
      <c r="AM34" s="216"/>
      <c r="AO34" s="216"/>
      <c r="AP34" s="216"/>
      <c r="AQ34" s="216"/>
      <c r="AS34" s="216"/>
      <c r="AT34" s="216"/>
      <c r="AU34" s="216"/>
      <c r="AW34" s="216"/>
      <c r="AX34" s="216"/>
      <c r="AY34" s="216"/>
    </row>
    <row r="35" spans="1:51" s="12" customFormat="1" ht="18" customHeight="1" thickBot="1" x14ac:dyDescent="0.2">
      <c r="A35" s="237"/>
      <c r="B35" s="240"/>
      <c r="C35" s="242"/>
      <c r="D35" s="242"/>
      <c r="E35" s="222"/>
      <c r="F35" s="219"/>
      <c r="G35" s="221"/>
      <c r="H35" s="219"/>
      <c r="I35" s="234"/>
      <c r="J35" s="219"/>
      <c r="K35" s="221"/>
      <c r="L35" s="219"/>
      <c r="M35" s="234"/>
      <c r="N35" s="219"/>
      <c r="O35" s="234"/>
      <c r="P35" s="219"/>
      <c r="Q35" s="234"/>
      <c r="T35" s="217"/>
      <c r="U35" s="217"/>
      <c r="V35" s="217"/>
      <c r="X35" s="217"/>
      <c r="Y35" s="217"/>
      <c r="Z35" s="217"/>
      <c r="AA35" s="217"/>
      <c r="AC35" s="217"/>
      <c r="AD35" s="217"/>
      <c r="AE35" s="217"/>
      <c r="AF35" s="217"/>
      <c r="AG35" s="217"/>
      <c r="AH35" s="217"/>
      <c r="AJ35" s="217"/>
      <c r="AL35" s="217"/>
      <c r="AM35" s="217"/>
      <c r="AO35" s="217"/>
      <c r="AP35" s="217"/>
      <c r="AQ35" s="217"/>
      <c r="AS35" s="217"/>
      <c r="AT35" s="217"/>
      <c r="AU35" s="217"/>
      <c r="AW35" s="217"/>
      <c r="AX35" s="217"/>
      <c r="AY35" s="217"/>
    </row>
    <row r="36" spans="1:51" s="12" customFormat="1" ht="18" customHeight="1" x14ac:dyDescent="0.15">
      <c r="A36" s="236"/>
      <c r="B36" s="239" t="s">
        <v>16</v>
      </c>
      <c r="C36" s="241"/>
      <c r="D36" s="241"/>
      <c r="E36" s="220">
        <f>$D$21/COUNTA($B$21:$B$41)</f>
        <v>2.1428571428571429E-2</v>
      </c>
      <c r="F36" s="218"/>
      <c r="G36" s="233">
        <f>F$21/COUNTA($B$21:$B$41)</f>
        <v>2.1428571428571429E-2</v>
      </c>
      <c r="H36" s="218"/>
      <c r="I36" s="233">
        <f>H$21/COUNTA($B$21:$B$41)</f>
        <v>1.4285714285714287E-2</v>
      </c>
      <c r="J36" s="218"/>
      <c r="K36" s="233">
        <f>J$21/COUNTA($B$21:$B$41)</f>
        <v>1.4285714285714287E-2</v>
      </c>
      <c r="L36" s="218"/>
      <c r="M36" s="221">
        <f>L$21/COUNTA($B$21:$B$41)</f>
        <v>1.4285714285714287E-2</v>
      </c>
      <c r="N36" s="218"/>
      <c r="O36" s="221">
        <f>N$21/COUNTA($B$21:$B$41)</f>
        <v>2.4999999999999998E-2</v>
      </c>
      <c r="P36" s="218"/>
      <c r="Q36" s="221">
        <f>P$21/COUNTA($B$21:$B$41)</f>
        <v>1.4285714285714287E-2</v>
      </c>
      <c r="T36" s="215">
        <f>Heumarkt!E34</f>
        <v>50</v>
      </c>
      <c r="U36" s="215">
        <f>Heumarkt!G34</f>
        <v>50</v>
      </c>
      <c r="V36" s="215">
        <f>Heumarkt!I34</f>
        <v>100</v>
      </c>
      <c r="X36" s="215">
        <f>Cäcilienstraße!E34</f>
        <v>0</v>
      </c>
      <c r="Y36" s="215">
        <f>Cäcilienstraße!G34</f>
        <v>50</v>
      </c>
      <c r="Z36" s="215">
        <f>Cäcilienstraße!I34</f>
        <v>50</v>
      </c>
      <c r="AA36" s="215">
        <f>Cäcilienstraße!K34</f>
        <v>50</v>
      </c>
      <c r="AC36" s="215">
        <f>Neumarkt!E34</f>
        <v>50</v>
      </c>
      <c r="AD36" s="215">
        <f>Neumarkt!G34</f>
        <v>100</v>
      </c>
      <c r="AE36" s="215">
        <f>Neumarkt!I34</f>
        <v>50</v>
      </c>
      <c r="AF36" s="215">
        <f>Neumarkt!K34</f>
        <v>100</v>
      </c>
      <c r="AG36" s="215">
        <f>Neumarkt!M34</f>
        <v>0</v>
      </c>
      <c r="AH36" s="215">
        <f>Neumarkt!O34</f>
        <v>50</v>
      </c>
      <c r="AJ36" s="215">
        <f>Hahnenstraße!E34</f>
        <v>50</v>
      </c>
      <c r="AL36" s="215">
        <f>Rudolfplatz!E34</f>
        <v>100</v>
      </c>
      <c r="AM36" s="215">
        <f>Rudolfplatz!G34</f>
        <v>50</v>
      </c>
      <c r="AO36" s="215">
        <f>Moltkestraße!E34</f>
        <v>100</v>
      </c>
      <c r="AP36" s="215">
        <f>Moltkestraße!G34</f>
        <v>50</v>
      </c>
      <c r="AQ36" s="215">
        <f>Moltkestraße!I34</f>
        <v>50</v>
      </c>
      <c r="AS36" s="215">
        <f>'Richard-Wagner-Straße'!E34</f>
        <v>50</v>
      </c>
      <c r="AT36" s="215">
        <f>'Richard-Wagner-Straße'!G34</f>
        <v>50</v>
      </c>
      <c r="AU36" s="215">
        <f>'Richard-Wagner-Straße'!I34</f>
        <v>100</v>
      </c>
      <c r="AW36" s="215">
        <f>'Aachener Weiher'!E34</f>
        <v>50</v>
      </c>
      <c r="AX36" s="215">
        <f>'Aachener Weiher'!G34</f>
        <v>0</v>
      </c>
      <c r="AY36" s="215">
        <f>'Aachener Weiher'!I34</f>
        <v>50</v>
      </c>
    </row>
    <row r="37" spans="1:51" s="12" customFormat="1" ht="18" customHeight="1" x14ac:dyDescent="0.15">
      <c r="A37" s="236"/>
      <c r="B37" s="239"/>
      <c r="C37" s="241"/>
      <c r="D37" s="241"/>
      <c r="E37" s="221"/>
      <c r="F37" s="218"/>
      <c r="G37" s="221"/>
      <c r="H37" s="218"/>
      <c r="I37" s="221"/>
      <c r="J37" s="218"/>
      <c r="K37" s="221"/>
      <c r="L37" s="218"/>
      <c r="M37" s="221"/>
      <c r="N37" s="218"/>
      <c r="O37" s="221"/>
      <c r="P37" s="218"/>
      <c r="Q37" s="221"/>
      <c r="T37" s="216"/>
      <c r="U37" s="216"/>
      <c r="V37" s="216"/>
      <c r="X37" s="216"/>
      <c r="Y37" s="216"/>
      <c r="Z37" s="216"/>
      <c r="AA37" s="216"/>
      <c r="AC37" s="216"/>
      <c r="AD37" s="216"/>
      <c r="AE37" s="216"/>
      <c r="AF37" s="216"/>
      <c r="AG37" s="216"/>
      <c r="AH37" s="216"/>
      <c r="AJ37" s="216"/>
      <c r="AL37" s="216"/>
      <c r="AM37" s="216"/>
      <c r="AO37" s="216"/>
      <c r="AP37" s="216"/>
      <c r="AQ37" s="216"/>
      <c r="AS37" s="216"/>
      <c r="AT37" s="216"/>
      <c r="AU37" s="216"/>
      <c r="AW37" s="216"/>
      <c r="AX37" s="216"/>
      <c r="AY37" s="216"/>
    </row>
    <row r="38" spans="1:51" s="12" customFormat="1" ht="18" customHeight="1" thickBot="1" x14ac:dyDescent="0.2">
      <c r="A38" s="237"/>
      <c r="B38" s="240"/>
      <c r="C38" s="242"/>
      <c r="D38" s="242"/>
      <c r="E38" s="222"/>
      <c r="F38" s="219"/>
      <c r="G38" s="234"/>
      <c r="H38" s="219"/>
      <c r="I38" s="234"/>
      <c r="J38" s="219"/>
      <c r="K38" s="234"/>
      <c r="L38" s="219"/>
      <c r="M38" s="221"/>
      <c r="N38" s="219"/>
      <c r="O38" s="221"/>
      <c r="P38" s="219"/>
      <c r="Q38" s="234"/>
      <c r="T38" s="217"/>
      <c r="U38" s="217"/>
      <c r="V38" s="217"/>
      <c r="X38" s="217"/>
      <c r="Y38" s="217"/>
      <c r="Z38" s="217"/>
      <c r="AA38" s="217"/>
      <c r="AC38" s="217"/>
      <c r="AD38" s="217"/>
      <c r="AE38" s="217"/>
      <c r="AF38" s="217"/>
      <c r="AG38" s="217"/>
      <c r="AH38" s="217"/>
      <c r="AJ38" s="217"/>
      <c r="AL38" s="217"/>
      <c r="AM38" s="217"/>
      <c r="AO38" s="217"/>
      <c r="AP38" s="217"/>
      <c r="AQ38" s="217"/>
      <c r="AS38" s="217"/>
      <c r="AT38" s="217"/>
      <c r="AU38" s="217"/>
      <c r="AW38" s="217"/>
      <c r="AX38" s="217"/>
      <c r="AY38" s="217"/>
    </row>
    <row r="39" spans="1:51" s="12" customFormat="1" ht="18" customHeight="1" x14ac:dyDescent="0.15">
      <c r="A39" s="236"/>
      <c r="B39" s="245" t="s">
        <v>17</v>
      </c>
      <c r="C39" s="241"/>
      <c r="D39" s="241"/>
      <c r="E39" s="220">
        <f>$D$21/COUNTA($B$21:$B$41)</f>
        <v>2.1428571428571429E-2</v>
      </c>
      <c r="F39" s="218"/>
      <c r="G39" s="233">
        <f>F$21/COUNTA($B$21:$B$41)</f>
        <v>2.1428571428571429E-2</v>
      </c>
      <c r="H39" s="218"/>
      <c r="I39" s="233">
        <f>H$21/COUNTA($B$21:$B$41)</f>
        <v>1.4285714285714287E-2</v>
      </c>
      <c r="J39" s="218"/>
      <c r="K39" s="233">
        <f>J$21/COUNTA($B$21:$B$41)</f>
        <v>1.4285714285714287E-2</v>
      </c>
      <c r="L39" s="218"/>
      <c r="M39" s="233">
        <f>L$21/COUNTA($B$21:$B$41)</f>
        <v>1.4285714285714287E-2</v>
      </c>
      <c r="N39" s="218"/>
      <c r="O39" s="233">
        <f>N$21/COUNTA($B$21:$B$41)</f>
        <v>2.4999999999999998E-2</v>
      </c>
      <c r="P39" s="218"/>
      <c r="Q39" s="221">
        <f>P$21/COUNTA($B$21:$B$41)</f>
        <v>1.4285714285714287E-2</v>
      </c>
      <c r="T39" s="215">
        <f>Heumarkt!E37</f>
        <v>50</v>
      </c>
      <c r="U39" s="215">
        <f>Heumarkt!G37</f>
        <v>50</v>
      </c>
      <c r="V39" s="215">
        <f>Heumarkt!I37</f>
        <v>75</v>
      </c>
      <c r="X39" s="215">
        <f>Cäcilienstraße!E37</f>
        <v>75</v>
      </c>
      <c r="Y39" s="215">
        <f>Cäcilienstraße!G37</f>
        <v>75</v>
      </c>
      <c r="Z39" s="215">
        <f>Cäcilienstraße!I37</f>
        <v>75</v>
      </c>
      <c r="AA39" s="215">
        <f>Cäcilienstraße!K37</f>
        <v>100</v>
      </c>
      <c r="AC39" s="215">
        <f>Neumarkt!E37</f>
        <v>50</v>
      </c>
      <c r="AD39" s="215">
        <f>Neumarkt!G37</f>
        <v>100</v>
      </c>
      <c r="AE39" s="215">
        <f>Neumarkt!I37</f>
        <v>50</v>
      </c>
      <c r="AF39" s="215">
        <f>Neumarkt!K37</f>
        <v>50</v>
      </c>
      <c r="AG39" s="215">
        <f>Neumarkt!M37</f>
        <v>100</v>
      </c>
      <c r="AH39" s="215">
        <f>Neumarkt!O37</f>
        <v>100</v>
      </c>
      <c r="AJ39" s="215">
        <f>Hahnenstraße!E37</f>
        <v>100</v>
      </c>
      <c r="AL39" s="215">
        <f>Rudolfplatz!E37</f>
        <v>100</v>
      </c>
      <c r="AM39" s="215">
        <f>Rudolfplatz!G37</f>
        <v>100</v>
      </c>
      <c r="AO39" s="215">
        <f>Moltkestraße!E37</f>
        <v>100</v>
      </c>
      <c r="AP39" s="215">
        <f>Moltkestraße!G37</f>
        <v>75</v>
      </c>
      <c r="AQ39" s="215">
        <f>Moltkestraße!I37</f>
        <v>75</v>
      </c>
      <c r="AS39" s="215">
        <f>'Richard-Wagner-Straße'!E37</f>
        <v>50</v>
      </c>
      <c r="AT39" s="215">
        <f>'Richard-Wagner-Straße'!G37</f>
        <v>50</v>
      </c>
      <c r="AU39" s="215">
        <f>'Richard-Wagner-Straße'!I37</f>
        <v>100</v>
      </c>
      <c r="AW39" s="215">
        <f>'Aachener Weiher'!E37</f>
        <v>100</v>
      </c>
      <c r="AX39" s="215">
        <f>'Aachener Weiher'!G37</f>
        <v>50</v>
      </c>
      <c r="AY39" s="215">
        <f>'Aachener Weiher'!I37</f>
        <v>100</v>
      </c>
    </row>
    <row r="40" spans="1:51" s="12" customFormat="1" ht="18" customHeight="1" x14ac:dyDescent="0.15">
      <c r="A40" s="236"/>
      <c r="B40" s="239"/>
      <c r="C40" s="241"/>
      <c r="D40" s="241"/>
      <c r="E40" s="221"/>
      <c r="F40" s="218"/>
      <c r="G40" s="221"/>
      <c r="H40" s="218"/>
      <c r="I40" s="221"/>
      <c r="J40" s="218"/>
      <c r="K40" s="221"/>
      <c r="L40" s="218"/>
      <c r="M40" s="221"/>
      <c r="N40" s="218"/>
      <c r="O40" s="221"/>
      <c r="P40" s="218"/>
      <c r="Q40" s="221"/>
      <c r="T40" s="216"/>
      <c r="U40" s="216"/>
      <c r="V40" s="216"/>
      <c r="X40" s="216"/>
      <c r="Y40" s="216"/>
      <c r="Z40" s="216"/>
      <c r="AA40" s="216"/>
      <c r="AC40" s="216"/>
      <c r="AD40" s="216"/>
      <c r="AE40" s="216"/>
      <c r="AF40" s="216"/>
      <c r="AG40" s="216"/>
      <c r="AH40" s="216"/>
      <c r="AJ40" s="216"/>
      <c r="AL40" s="216"/>
      <c r="AM40" s="216"/>
      <c r="AO40" s="216"/>
      <c r="AP40" s="216"/>
      <c r="AQ40" s="216"/>
      <c r="AS40" s="216"/>
      <c r="AT40" s="216"/>
      <c r="AU40" s="216"/>
      <c r="AW40" s="216"/>
      <c r="AX40" s="216"/>
      <c r="AY40" s="216"/>
    </row>
    <row r="41" spans="1:51" s="12" customFormat="1" ht="18" customHeight="1" thickBot="1" x14ac:dyDescent="0.2">
      <c r="A41" s="238"/>
      <c r="B41" s="246"/>
      <c r="C41" s="241"/>
      <c r="D41" s="244"/>
      <c r="E41" s="221"/>
      <c r="F41" s="218"/>
      <c r="G41" s="222"/>
      <c r="H41" s="256"/>
      <c r="I41" s="222"/>
      <c r="J41" s="256"/>
      <c r="K41" s="222"/>
      <c r="L41" s="218"/>
      <c r="M41" s="222"/>
      <c r="N41" s="218"/>
      <c r="O41" s="222"/>
      <c r="P41" s="218"/>
      <c r="Q41" s="222"/>
      <c r="T41" s="217"/>
      <c r="U41" s="217"/>
      <c r="V41" s="217"/>
      <c r="X41" s="217"/>
      <c r="Y41" s="217"/>
      <c r="Z41" s="217"/>
      <c r="AA41" s="217"/>
      <c r="AC41" s="217"/>
      <c r="AD41" s="217"/>
      <c r="AE41" s="217"/>
      <c r="AF41" s="217"/>
      <c r="AG41" s="217"/>
      <c r="AH41" s="217"/>
      <c r="AJ41" s="217"/>
      <c r="AL41" s="217"/>
      <c r="AM41" s="217"/>
      <c r="AO41" s="217"/>
      <c r="AP41" s="217"/>
      <c r="AQ41" s="217"/>
      <c r="AS41" s="217"/>
      <c r="AT41" s="217"/>
      <c r="AU41" s="217"/>
      <c r="AW41" s="217"/>
      <c r="AX41" s="217"/>
      <c r="AY41" s="217"/>
    </row>
    <row r="42" spans="1:51" s="12" customFormat="1" ht="18" customHeight="1" x14ac:dyDescent="0.15">
      <c r="A42" s="249" t="s">
        <v>18</v>
      </c>
      <c r="B42" s="247" t="s">
        <v>19</v>
      </c>
      <c r="C42" s="251"/>
      <c r="D42" s="241">
        <v>0.1</v>
      </c>
      <c r="E42" s="233">
        <f>$D$42/COUNTA($B$42:$B$50)</f>
        <v>3.3333333333333333E-2</v>
      </c>
      <c r="F42" s="254">
        <v>0.2</v>
      </c>
      <c r="G42" s="221">
        <f>F$42/COUNTA($B$42:$B$50)</f>
        <v>6.6666666666666666E-2</v>
      </c>
      <c r="H42" s="218">
        <v>0.1</v>
      </c>
      <c r="I42" s="221">
        <f>H$42/COUNTA($B$42:$B$50)</f>
        <v>3.3333333333333333E-2</v>
      </c>
      <c r="J42" s="218">
        <v>0.1</v>
      </c>
      <c r="K42" s="221">
        <f>J$42/COUNTA($B$42:$B$50)</f>
        <v>3.3333333333333333E-2</v>
      </c>
      <c r="L42" s="254">
        <v>0.1</v>
      </c>
      <c r="M42" s="221">
        <f>L$42/COUNTA($B$42:$B$50)</f>
        <v>3.3333333333333333E-2</v>
      </c>
      <c r="N42" s="226">
        <v>0.125</v>
      </c>
      <c r="O42" s="221">
        <f>N$42/COUNTA($B$42:$B$50)</f>
        <v>4.1666666666666664E-2</v>
      </c>
      <c r="P42" s="226">
        <v>0.1</v>
      </c>
      <c r="Q42" s="221">
        <f>P$42/COUNTA($B$42:$B$50)</f>
        <v>3.3333333333333333E-2</v>
      </c>
      <c r="T42" s="215">
        <f>Heumarkt!E40</f>
        <v>50</v>
      </c>
      <c r="U42" s="215">
        <f>Heumarkt!G40</f>
        <v>50</v>
      </c>
      <c r="V42" s="215">
        <f>Heumarkt!I40</f>
        <v>100</v>
      </c>
      <c r="X42" s="215">
        <f>Cäcilienstraße!E40</f>
        <v>100</v>
      </c>
      <c r="Y42" s="215">
        <f>Cäcilienstraße!G40</f>
        <v>100</v>
      </c>
      <c r="Z42" s="215">
        <f>Cäcilienstraße!I40</f>
        <v>100</v>
      </c>
      <c r="AA42" s="215">
        <f>Cäcilienstraße!K40</f>
        <v>100</v>
      </c>
      <c r="AC42" s="215">
        <f>Neumarkt!E40</f>
        <v>50</v>
      </c>
      <c r="AD42" s="215">
        <f>Neumarkt!G40</f>
        <v>100</v>
      </c>
      <c r="AE42" s="215">
        <f>Neumarkt!I40</f>
        <v>50</v>
      </c>
      <c r="AF42" s="215">
        <f>Neumarkt!K40</f>
        <v>100</v>
      </c>
      <c r="AG42" s="215">
        <f>Neumarkt!M40</f>
        <v>100</v>
      </c>
      <c r="AH42" s="215">
        <f>Neumarkt!O40</f>
        <v>100</v>
      </c>
      <c r="AJ42" s="215">
        <f>Hahnenstraße!E40</f>
        <v>100</v>
      </c>
      <c r="AL42" s="215">
        <f>Rudolfplatz!E40</f>
        <v>100</v>
      </c>
      <c r="AM42" s="215">
        <f>Rudolfplatz!G40</f>
        <v>50</v>
      </c>
      <c r="AO42" s="215">
        <f>Moltkestraße!E40</f>
        <v>100</v>
      </c>
      <c r="AP42" s="215">
        <f>Moltkestraße!G40</f>
        <v>50</v>
      </c>
      <c r="AQ42" s="215">
        <f>Moltkestraße!I40</f>
        <v>50</v>
      </c>
      <c r="AS42" s="215">
        <f>'Richard-Wagner-Straße'!E40</f>
        <v>50</v>
      </c>
      <c r="AT42" s="215">
        <f>'Richard-Wagner-Straße'!G40</f>
        <v>50</v>
      </c>
      <c r="AU42" s="215">
        <f>'Richard-Wagner-Straße'!I40</f>
        <v>50</v>
      </c>
      <c r="AW42" s="215">
        <f>'Aachener Weiher'!E40</f>
        <v>50</v>
      </c>
      <c r="AX42" s="215">
        <f>'Aachener Weiher'!G40</f>
        <v>100</v>
      </c>
      <c r="AY42" s="215">
        <f>'Aachener Weiher'!I40</f>
        <v>100</v>
      </c>
    </row>
    <row r="43" spans="1:51" s="12" customFormat="1" ht="18" customHeight="1" x14ac:dyDescent="0.15">
      <c r="A43" s="249"/>
      <c r="B43" s="247"/>
      <c r="C43" s="252"/>
      <c r="D43" s="241"/>
      <c r="E43" s="221"/>
      <c r="F43" s="218"/>
      <c r="G43" s="221"/>
      <c r="H43" s="218"/>
      <c r="I43" s="221"/>
      <c r="J43" s="218"/>
      <c r="K43" s="221"/>
      <c r="L43" s="218"/>
      <c r="M43" s="221"/>
      <c r="N43" s="224"/>
      <c r="O43" s="221"/>
      <c r="P43" s="224"/>
      <c r="Q43" s="221"/>
      <c r="T43" s="216"/>
      <c r="U43" s="216"/>
      <c r="V43" s="216"/>
      <c r="X43" s="216"/>
      <c r="Y43" s="216"/>
      <c r="Z43" s="216"/>
      <c r="AA43" s="216"/>
      <c r="AC43" s="216"/>
      <c r="AD43" s="216"/>
      <c r="AE43" s="216"/>
      <c r="AF43" s="216"/>
      <c r="AG43" s="216"/>
      <c r="AH43" s="216"/>
      <c r="AJ43" s="216"/>
      <c r="AL43" s="216"/>
      <c r="AM43" s="216"/>
      <c r="AO43" s="216"/>
      <c r="AP43" s="216"/>
      <c r="AQ43" s="216"/>
      <c r="AS43" s="216"/>
      <c r="AT43" s="216"/>
      <c r="AU43" s="216"/>
      <c r="AW43" s="216"/>
      <c r="AX43" s="216"/>
      <c r="AY43" s="216"/>
    </row>
    <row r="44" spans="1:51" s="12" customFormat="1" ht="18" customHeight="1" thickBot="1" x14ac:dyDescent="0.2">
      <c r="A44" s="250"/>
      <c r="B44" s="248"/>
      <c r="C44" s="253"/>
      <c r="D44" s="242"/>
      <c r="E44" s="222"/>
      <c r="F44" s="219"/>
      <c r="G44" s="222"/>
      <c r="H44" s="219"/>
      <c r="I44" s="222"/>
      <c r="J44" s="219"/>
      <c r="K44" s="222"/>
      <c r="L44" s="219"/>
      <c r="M44" s="222"/>
      <c r="N44" s="225"/>
      <c r="O44" s="222"/>
      <c r="P44" s="225"/>
      <c r="Q44" s="222"/>
      <c r="T44" s="217"/>
      <c r="U44" s="217"/>
      <c r="V44" s="217"/>
      <c r="X44" s="217"/>
      <c r="Y44" s="217"/>
      <c r="Z44" s="217"/>
      <c r="AA44" s="217"/>
      <c r="AC44" s="217"/>
      <c r="AD44" s="217"/>
      <c r="AE44" s="217"/>
      <c r="AF44" s="217"/>
      <c r="AG44" s="217"/>
      <c r="AH44" s="217"/>
      <c r="AJ44" s="217"/>
      <c r="AL44" s="217"/>
      <c r="AM44" s="217"/>
      <c r="AO44" s="217"/>
      <c r="AP44" s="217"/>
      <c r="AQ44" s="217"/>
      <c r="AS44" s="217"/>
      <c r="AT44" s="217"/>
      <c r="AU44" s="217"/>
      <c r="AW44" s="217"/>
      <c r="AX44" s="217"/>
      <c r="AY44" s="217"/>
    </row>
    <row r="45" spans="1:51" s="12" customFormat="1" ht="18" customHeight="1" x14ac:dyDescent="0.15">
      <c r="A45" s="249"/>
      <c r="B45" s="247" t="s">
        <v>20</v>
      </c>
      <c r="C45" s="252"/>
      <c r="D45" s="241"/>
      <c r="E45" s="220">
        <f>$D$42/COUNTA($B$42:$B$50)</f>
        <v>3.3333333333333333E-2</v>
      </c>
      <c r="F45" s="218"/>
      <c r="G45" s="221">
        <f t="shared" ref="G45" si="0">F$42/COUNTA($B$42:$B$50)</f>
        <v>6.6666666666666666E-2</v>
      </c>
      <c r="H45" s="218"/>
      <c r="I45" s="221">
        <f t="shared" ref="I45:K45" si="1">H$42/COUNTA($B$42:$B$50)</f>
        <v>3.3333333333333333E-2</v>
      </c>
      <c r="J45" s="218"/>
      <c r="K45" s="221">
        <f t="shared" si="1"/>
        <v>3.3333333333333333E-2</v>
      </c>
      <c r="L45" s="218"/>
      <c r="M45" s="221">
        <f t="shared" ref="M45" si="2">L$42/COUNTA($B$42:$B$50)</f>
        <v>3.3333333333333333E-2</v>
      </c>
      <c r="N45" s="224"/>
      <c r="O45" s="221">
        <f t="shared" ref="O45" si="3">N$42/COUNTA($B$42:$B$50)</f>
        <v>4.1666666666666664E-2</v>
      </c>
      <c r="P45" s="224"/>
      <c r="Q45" s="221">
        <f t="shared" ref="Q45" si="4">P$42/COUNTA($B$42:$B$50)</f>
        <v>3.3333333333333333E-2</v>
      </c>
      <c r="T45" s="215">
        <f>Heumarkt!E43</f>
        <v>50</v>
      </c>
      <c r="U45" s="215">
        <f>Heumarkt!G43</f>
        <v>50</v>
      </c>
      <c r="V45" s="215">
        <f>Heumarkt!I43</f>
        <v>50</v>
      </c>
      <c r="X45" s="215">
        <f>Cäcilienstraße!E43</f>
        <v>100</v>
      </c>
      <c r="Y45" s="215">
        <f>Cäcilienstraße!G43</f>
        <v>100</v>
      </c>
      <c r="Z45" s="215">
        <f>Cäcilienstraße!I43</f>
        <v>100</v>
      </c>
      <c r="AA45" s="215">
        <f>Cäcilienstraße!K43</f>
        <v>100</v>
      </c>
      <c r="AC45" s="215">
        <f>Neumarkt!E43</f>
        <v>50</v>
      </c>
      <c r="AD45" s="215">
        <f>Neumarkt!G43</f>
        <v>50</v>
      </c>
      <c r="AE45" s="215">
        <f>Neumarkt!I43</f>
        <v>75</v>
      </c>
      <c r="AF45" s="215">
        <f>Neumarkt!K43</f>
        <v>75</v>
      </c>
      <c r="AG45" s="215">
        <f>Neumarkt!M43</f>
        <v>100</v>
      </c>
      <c r="AH45" s="215">
        <f>Neumarkt!O43</f>
        <v>100</v>
      </c>
      <c r="AJ45" s="215">
        <f>Hahnenstraße!E43</f>
        <v>100</v>
      </c>
      <c r="AL45" s="215">
        <f>Rudolfplatz!E43</f>
        <v>100</v>
      </c>
      <c r="AM45" s="215">
        <f>Rudolfplatz!G43</f>
        <v>100</v>
      </c>
      <c r="AO45" s="215">
        <f>Moltkestraße!E43</f>
        <v>100</v>
      </c>
      <c r="AP45" s="215">
        <f>Moltkestraße!G43</f>
        <v>50</v>
      </c>
      <c r="AQ45" s="215">
        <f>Moltkestraße!I43</f>
        <v>50</v>
      </c>
      <c r="AS45" s="215">
        <f>'Richard-Wagner-Straße'!E43</f>
        <v>100</v>
      </c>
      <c r="AT45" s="215">
        <f>'Richard-Wagner-Straße'!G43</f>
        <v>100</v>
      </c>
      <c r="AU45" s="215">
        <f>'Richard-Wagner-Straße'!I43</f>
        <v>100</v>
      </c>
      <c r="AW45" s="215">
        <f>'Aachener Weiher'!E43</f>
        <v>100</v>
      </c>
      <c r="AX45" s="215">
        <f>'Aachener Weiher'!G43</f>
        <v>100</v>
      </c>
      <c r="AY45" s="215">
        <f>'Aachener Weiher'!I43</f>
        <v>100</v>
      </c>
    </row>
    <row r="46" spans="1:51" s="12" customFormat="1" ht="18" customHeight="1" x14ac:dyDescent="0.15">
      <c r="A46" s="249"/>
      <c r="B46" s="247"/>
      <c r="C46" s="252"/>
      <c r="D46" s="241"/>
      <c r="E46" s="221"/>
      <c r="F46" s="218"/>
      <c r="G46" s="221"/>
      <c r="H46" s="218"/>
      <c r="I46" s="221"/>
      <c r="J46" s="218"/>
      <c r="K46" s="221"/>
      <c r="L46" s="218"/>
      <c r="M46" s="221"/>
      <c r="N46" s="224"/>
      <c r="O46" s="221"/>
      <c r="P46" s="224"/>
      <c r="Q46" s="221"/>
      <c r="T46" s="216"/>
      <c r="U46" s="216"/>
      <c r="V46" s="216"/>
      <c r="X46" s="216"/>
      <c r="Y46" s="216"/>
      <c r="Z46" s="216"/>
      <c r="AA46" s="216"/>
      <c r="AC46" s="216"/>
      <c r="AD46" s="216"/>
      <c r="AE46" s="216"/>
      <c r="AF46" s="216"/>
      <c r="AG46" s="216"/>
      <c r="AH46" s="216"/>
      <c r="AJ46" s="216"/>
      <c r="AL46" s="216"/>
      <c r="AM46" s="216"/>
      <c r="AO46" s="216"/>
      <c r="AP46" s="216"/>
      <c r="AQ46" s="216"/>
      <c r="AS46" s="216"/>
      <c r="AT46" s="216"/>
      <c r="AU46" s="216"/>
      <c r="AW46" s="216"/>
      <c r="AX46" s="216"/>
      <c r="AY46" s="216"/>
    </row>
    <row r="47" spans="1:51" s="12" customFormat="1" ht="18" customHeight="1" thickBot="1" x14ac:dyDescent="0.2">
      <c r="A47" s="250"/>
      <c r="B47" s="248"/>
      <c r="C47" s="253"/>
      <c r="D47" s="242"/>
      <c r="E47" s="222"/>
      <c r="F47" s="219"/>
      <c r="G47" s="222"/>
      <c r="H47" s="219"/>
      <c r="I47" s="222"/>
      <c r="J47" s="219"/>
      <c r="K47" s="222"/>
      <c r="L47" s="219"/>
      <c r="M47" s="222"/>
      <c r="N47" s="225"/>
      <c r="O47" s="222"/>
      <c r="P47" s="225"/>
      <c r="Q47" s="222"/>
      <c r="T47" s="217"/>
      <c r="U47" s="217"/>
      <c r="V47" s="217"/>
      <c r="X47" s="217"/>
      <c r="Y47" s="217"/>
      <c r="Z47" s="217"/>
      <c r="AA47" s="217"/>
      <c r="AC47" s="217"/>
      <c r="AD47" s="217"/>
      <c r="AE47" s="217"/>
      <c r="AF47" s="217"/>
      <c r="AG47" s="217"/>
      <c r="AH47" s="217"/>
      <c r="AJ47" s="217"/>
      <c r="AL47" s="217"/>
      <c r="AM47" s="217"/>
      <c r="AO47" s="217"/>
      <c r="AP47" s="217"/>
      <c r="AQ47" s="217"/>
      <c r="AS47" s="217"/>
      <c r="AT47" s="217"/>
      <c r="AU47" s="217"/>
      <c r="AW47" s="217"/>
      <c r="AX47" s="217"/>
      <c r="AY47" s="217"/>
    </row>
    <row r="48" spans="1:51" s="12" customFormat="1" ht="18" customHeight="1" x14ac:dyDescent="0.15">
      <c r="A48" s="249"/>
      <c r="B48" s="247" t="s">
        <v>21</v>
      </c>
      <c r="C48" s="252"/>
      <c r="D48" s="241"/>
      <c r="E48" s="220">
        <f>$D$42/COUNTA($B$42:$B$50)</f>
        <v>3.3333333333333333E-2</v>
      </c>
      <c r="F48" s="218"/>
      <c r="G48" s="221">
        <f t="shared" ref="G48" si="5">F$42/COUNTA($B$42:$B$50)</f>
        <v>6.6666666666666666E-2</v>
      </c>
      <c r="H48" s="218"/>
      <c r="I48" s="221">
        <f t="shared" ref="I48:K48" si="6">H$42/COUNTA($B$42:$B$50)</f>
        <v>3.3333333333333333E-2</v>
      </c>
      <c r="J48" s="218"/>
      <c r="K48" s="221">
        <f t="shared" si="6"/>
        <v>3.3333333333333333E-2</v>
      </c>
      <c r="L48" s="218"/>
      <c r="M48" s="221">
        <f t="shared" ref="M48" si="7">L$42/COUNTA($B$42:$B$50)</f>
        <v>3.3333333333333333E-2</v>
      </c>
      <c r="N48" s="224"/>
      <c r="O48" s="221">
        <f t="shared" ref="O48" si="8">N$42/COUNTA($B$42:$B$50)</f>
        <v>4.1666666666666664E-2</v>
      </c>
      <c r="P48" s="224"/>
      <c r="Q48" s="221">
        <f t="shared" ref="Q48" si="9">P$42/COUNTA($B$42:$B$50)</f>
        <v>3.3333333333333333E-2</v>
      </c>
      <c r="T48" s="215">
        <f>Heumarkt!E46</f>
        <v>100</v>
      </c>
      <c r="U48" s="215">
        <f>Heumarkt!G46</f>
        <v>100</v>
      </c>
      <c r="V48" s="215">
        <f>Heumarkt!I46</f>
        <v>100</v>
      </c>
      <c r="X48" s="215">
        <f>Cäcilienstraße!E46</f>
        <v>100</v>
      </c>
      <c r="Y48" s="215">
        <f>Cäcilienstraße!G46</f>
        <v>100</v>
      </c>
      <c r="Z48" s="215">
        <f>Cäcilienstraße!I46</f>
        <v>100</v>
      </c>
      <c r="AA48" s="215">
        <f>Cäcilienstraße!K46</f>
        <v>100</v>
      </c>
      <c r="AC48" s="215">
        <f>Neumarkt!E46</f>
        <v>100</v>
      </c>
      <c r="AD48" s="215">
        <f>Neumarkt!G46</f>
        <v>100</v>
      </c>
      <c r="AE48" s="215">
        <f>Neumarkt!I46</f>
        <v>100</v>
      </c>
      <c r="AF48" s="215">
        <f>Neumarkt!K46</f>
        <v>100</v>
      </c>
      <c r="AG48" s="215">
        <f>Neumarkt!M46</f>
        <v>100</v>
      </c>
      <c r="AH48" s="215">
        <f>Neumarkt!O46</f>
        <v>100</v>
      </c>
      <c r="AJ48" s="215">
        <f>Hahnenstraße!E46</f>
        <v>100</v>
      </c>
      <c r="AL48" s="215">
        <f>Rudolfplatz!E46</f>
        <v>100</v>
      </c>
      <c r="AM48" s="215">
        <f>Rudolfplatz!G46</f>
        <v>100</v>
      </c>
      <c r="AO48" s="215">
        <f>Moltkestraße!E46</f>
        <v>50</v>
      </c>
      <c r="AP48" s="215">
        <f>Moltkestraße!G46</f>
        <v>50</v>
      </c>
      <c r="AQ48" s="215">
        <f>Moltkestraße!I46</f>
        <v>50</v>
      </c>
      <c r="AS48" s="215">
        <f>'Richard-Wagner-Straße'!E46</f>
        <v>50</v>
      </c>
      <c r="AT48" s="215">
        <f>'Richard-Wagner-Straße'!G46</f>
        <v>0</v>
      </c>
      <c r="AU48" s="215">
        <f>'Richard-Wagner-Straße'!I46</f>
        <v>100</v>
      </c>
      <c r="AW48" s="215">
        <f>'Aachener Weiher'!E46</f>
        <v>0</v>
      </c>
      <c r="AX48" s="215">
        <f>'Aachener Weiher'!G46</f>
        <v>0</v>
      </c>
      <c r="AY48" s="215">
        <f>'Aachener Weiher'!I46</f>
        <v>0</v>
      </c>
    </row>
    <row r="49" spans="1:51" s="12" customFormat="1" ht="18" customHeight="1" x14ac:dyDescent="0.15">
      <c r="A49" s="249"/>
      <c r="B49" s="247"/>
      <c r="C49" s="252"/>
      <c r="D49" s="241"/>
      <c r="E49" s="221"/>
      <c r="F49" s="218"/>
      <c r="G49" s="221"/>
      <c r="H49" s="218"/>
      <c r="I49" s="221"/>
      <c r="J49" s="218"/>
      <c r="K49" s="221"/>
      <c r="L49" s="218"/>
      <c r="M49" s="221"/>
      <c r="N49" s="224"/>
      <c r="O49" s="221"/>
      <c r="P49" s="224"/>
      <c r="Q49" s="221"/>
      <c r="T49" s="216"/>
      <c r="U49" s="216"/>
      <c r="V49" s="216"/>
      <c r="X49" s="216"/>
      <c r="Y49" s="216"/>
      <c r="Z49" s="216"/>
      <c r="AA49" s="216"/>
      <c r="AC49" s="216"/>
      <c r="AD49" s="216"/>
      <c r="AE49" s="216"/>
      <c r="AF49" s="216"/>
      <c r="AG49" s="216"/>
      <c r="AH49" s="216"/>
      <c r="AJ49" s="216"/>
      <c r="AL49" s="216"/>
      <c r="AM49" s="216"/>
      <c r="AO49" s="216"/>
      <c r="AP49" s="216"/>
      <c r="AQ49" s="216"/>
      <c r="AS49" s="216"/>
      <c r="AT49" s="216"/>
      <c r="AU49" s="216"/>
      <c r="AW49" s="216"/>
      <c r="AX49" s="216"/>
      <c r="AY49" s="216"/>
    </row>
    <row r="50" spans="1:51" s="12" customFormat="1" ht="18" customHeight="1" thickBot="1" x14ac:dyDescent="0.2">
      <c r="A50" s="250"/>
      <c r="B50" s="248"/>
      <c r="C50" s="253"/>
      <c r="D50" s="242"/>
      <c r="E50" s="222"/>
      <c r="F50" s="219"/>
      <c r="G50" s="222"/>
      <c r="H50" s="219"/>
      <c r="I50" s="222"/>
      <c r="J50" s="219"/>
      <c r="K50" s="222"/>
      <c r="L50" s="219"/>
      <c r="M50" s="222"/>
      <c r="N50" s="225"/>
      <c r="O50" s="222"/>
      <c r="P50" s="225"/>
      <c r="Q50" s="222"/>
      <c r="T50" s="217"/>
      <c r="U50" s="217"/>
      <c r="V50" s="217"/>
      <c r="X50" s="217"/>
      <c r="Y50" s="217"/>
      <c r="Z50" s="217"/>
      <c r="AA50" s="217"/>
      <c r="AC50" s="217"/>
      <c r="AD50" s="217"/>
      <c r="AE50" s="217"/>
      <c r="AF50" s="217"/>
      <c r="AG50" s="217"/>
      <c r="AH50" s="217"/>
      <c r="AJ50" s="217"/>
      <c r="AL50" s="217"/>
      <c r="AM50" s="217"/>
      <c r="AO50" s="217"/>
      <c r="AP50" s="217"/>
      <c r="AQ50" s="217"/>
      <c r="AS50" s="217"/>
      <c r="AT50" s="217"/>
      <c r="AU50" s="217"/>
      <c r="AW50" s="217"/>
      <c r="AX50" s="217"/>
      <c r="AY50" s="217"/>
    </row>
    <row r="51" spans="1:51" s="12" customFormat="1" ht="18" customHeight="1" x14ac:dyDescent="0.15">
      <c r="A51" s="259" t="s">
        <v>22</v>
      </c>
      <c r="B51" s="247" t="s">
        <v>23</v>
      </c>
      <c r="C51" s="255"/>
      <c r="D51" s="260">
        <v>0.1</v>
      </c>
      <c r="E51" s="220">
        <f>$D$51/COUNTA($B$51:$B$62)</f>
        <v>2.5000000000000001E-2</v>
      </c>
      <c r="F51" s="280">
        <v>0.1</v>
      </c>
      <c r="G51" s="220">
        <f>F$51/COUNTA($B$51:$B$62)</f>
        <v>2.5000000000000001E-2</v>
      </c>
      <c r="H51" s="280">
        <v>0.125</v>
      </c>
      <c r="I51" s="220">
        <f>H$51/COUNTA($B$51:$B$62)</f>
        <v>3.125E-2</v>
      </c>
      <c r="J51" s="280">
        <v>0.1</v>
      </c>
      <c r="K51" s="220">
        <f>J$51/COUNTA($B$51:$B$62)</f>
        <v>2.5000000000000001E-2</v>
      </c>
      <c r="L51" s="280">
        <v>0.1</v>
      </c>
      <c r="M51" s="220">
        <f>L$51/COUNTA($B$51:$B$62)</f>
        <v>2.5000000000000001E-2</v>
      </c>
      <c r="N51" s="223">
        <v>0.125</v>
      </c>
      <c r="O51" s="220">
        <f>N$51/COUNTA($B$51:$B$62)</f>
        <v>3.125E-2</v>
      </c>
      <c r="P51" s="223">
        <v>0.15</v>
      </c>
      <c r="Q51" s="220">
        <f>P$51/COUNTA($B$51:$B$62)</f>
        <v>3.7499999999999999E-2</v>
      </c>
      <c r="T51" s="215">
        <f>Heumarkt!E49</f>
        <v>50</v>
      </c>
      <c r="U51" s="215">
        <f>Heumarkt!G49</f>
        <v>50</v>
      </c>
      <c r="V51" s="215">
        <f>Heumarkt!I49</f>
        <v>50</v>
      </c>
      <c r="X51" s="215">
        <f>Cäcilienstraße!E49</f>
        <v>50</v>
      </c>
      <c r="Y51" s="215">
        <f>Cäcilienstraße!G49</f>
        <v>50</v>
      </c>
      <c r="Z51" s="215">
        <f>Cäcilienstraße!I49</f>
        <v>50</v>
      </c>
      <c r="AA51" s="215">
        <f>Cäcilienstraße!K49</f>
        <v>50</v>
      </c>
      <c r="AC51" s="215">
        <f>Neumarkt!E49</f>
        <v>50</v>
      </c>
      <c r="AD51" s="215">
        <f>Neumarkt!G49</f>
        <v>50</v>
      </c>
      <c r="AE51" s="215">
        <f>Neumarkt!I49</f>
        <v>50</v>
      </c>
      <c r="AF51" s="215">
        <f>Neumarkt!K49</f>
        <v>50</v>
      </c>
      <c r="AG51" s="215">
        <f>Neumarkt!M49</f>
        <v>50</v>
      </c>
      <c r="AH51" s="215">
        <f>Neumarkt!O49</f>
        <v>50</v>
      </c>
      <c r="AJ51" s="215">
        <f>Hahnenstraße!E49</f>
        <v>50</v>
      </c>
      <c r="AL51" s="215">
        <f>Rudolfplatz!E49</f>
        <v>100</v>
      </c>
      <c r="AM51" s="215">
        <f>Rudolfplatz!G49</f>
        <v>100</v>
      </c>
      <c r="AO51" s="215">
        <f>Moltkestraße!E49</f>
        <v>50</v>
      </c>
      <c r="AP51" s="215">
        <f>Moltkestraße!G49</f>
        <v>50</v>
      </c>
      <c r="AQ51" s="215">
        <f>Moltkestraße!I49</f>
        <v>50</v>
      </c>
      <c r="AS51" s="215">
        <f>'Richard-Wagner-Straße'!E49</f>
        <v>100</v>
      </c>
      <c r="AT51" s="215">
        <f>'Richard-Wagner-Straße'!G49</f>
        <v>100</v>
      </c>
      <c r="AU51" s="215">
        <f>'Richard-Wagner-Straße'!I49</f>
        <v>100</v>
      </c>
      <c r="AW51" s="215" t="str">
        <f>'Aachener Weiher'!E49</f>
        <v>-</v>
      </c>
      <c r="AX51" s="215" t="str">
        <f>'Aachener Weiher'!G49</f>
        <v>-</v>
      </c>
      <c r="AY51" s="215" t="str">
        <f>'Aachener Weiher'!I49</f>
        <v>-</v>
      </c>
    </row>
    <row r="52" spans="1:51" s="12" customFormat="1" ht="18" customHeight="1" x14ac:dyDescent="0.15">
      <c r="A52" s="249"/>
      <c r="B52" s="247"/>
      <c r="C52" s="252"/>
      <c r="D52" s="241"/>
      <c r="E52" s="221"/>
      <c r="F52" s="218"/>
      <c r="G52" s="221"/>
      <c r="H52" s="218"/>
      <c r="I52" s="221"/>
      <c r="J52" s="218"/>
      <c r="K52" s="221"/>
      <c r="L52" s="218"/>
      <c r="M52" s="221"/>
      <c r="N52" s="224"/>
      <c r="O52" s="221"/>
      <c r="P52" s="224"/>
      <c r="Q52" s="221"/>
      <c r="T52" s="216"/>
      <c r="U52" s="216"/>
      <c r="V52" s="216"/>
      <c r="X52" s="216"/>
      <c r="Y52" s="216"/>
      <c r="Z52" s="216"/>
      <c r="AA52" s="216"/>
      <c r="AC52" s="216"/>
      <c r="AD52" s="216"/>
      <c r="AE52" s="216"/>
      <c r="AF52" s="216"/>
      <c r="AG52" s="216"/>
      <c r="AH52" s="216"/>
      <c r="AJ52" s="216"/>
      <c r="AL52" s="216"/>
      <c r="AM52" s="216"/>
      <c r="AO52" s="216"/>
      <c r="AP52" s="216"/>
      <c r="AQ52" s="216"/>
      <c r="AS52" s="216"/>
      <c r="AT52" s="216"/>
      <c r="AU52" s="216"/>
      <c r="AW52" s="216"/>
      <c r="AX52" s="216"/>
      <c r="AY52" s="216"/>
    </row>
    <row r="53" spans="1:51" s="12" customFormat="1" ht="18" customHeight="1" thickBot="1" x14ac:dyDescent="0.2">
      <c r="A53" s="249"/>
      <c r="B53" s="248"/>
      <c r="C53" s="252"/>
      <c r="D53" s="241"/>
      <c r="E53" s="222"/>
      <c r="F53" s="218"/>
      <c r="G53" s="222"/>
      <c r="H53" s="218"/>
      <c r="I53" s="222"/>
      <c r="J53" s="218"/>
      <c r="K53" s="222"/>
      <c r="L53" s="218"/>
      <c r="M53" s="222"/>
      <c r="N53" s="224"/>
      <c r="O53" s="222"/>
      <c r="P53" s="224"/>
      <c r="Q53" s="222"/>
      <c r="T53" s="217"/>
      <c r="U53" s="217"/>
      <c r="V53" s="217"/>
      <c r="X53" s="217"/>
      <c r="Y53" s="217"/>
      <c r="Z53" s="217"/>
      <c r="AA53" s="217"/>
      <c r="AC53" s="217"/>
      <c r="AD53" s="217"/>
      <c r="AE53" s="217"/>
      <c r="AF53" s="217"/>
      <c r="AG53" s="217"/>
      <c r="AH53" s="217"/>
      <c r="AJ53" s="217"/>
      <c r="AL53" s="217"/>
      <c r="AM53" s="217"/>
      <c r="AO53" s="217"/>
      <c r="AP53" s="217"/>
      <c r="AQ53" s="217"/>
      <c r="AS53" s="217"/>
      <c r="AT53" s="217"/>
      <c r="AU53" s="217"/>
      <c r="AW53" s="217"/>
      <c r="AX53" s="217"/>
      <c r="AY53" s="217"/>
    </row>
    <row r="54" spans="1:51" s="12" customFormat="1" ht="18" customHeight="1" x14ac:dyDescent="0.15">
      <c r="A54" s="249"/>
      <c r="B54" s="247" t="s">
        <v>24</v>
      </c>
      <c r="C54" s="252"/>
      <c r="D54" s="241"/>
      <c r="E54" s="220">
        <f>$D$51/COUNTA($B$51:$B$62)</f>
        <v>2.5000000000000001E-2</v>
      </c>
      <c r="F54" s="218"/>
      <c r="G54" s="220">
        <f t="shared" ref="G54" si="10">F$51/COUNTA($B$51:$B$62)</f>
        <v>2.5000000000000001E-2</v>
      </c>
      <c r="H54" s="218"/>
      <c r="I54" s="220">
        <f t="shared" ref="I54" si="11">H$51/COUNTA($B$51:$B$62)</f>
        <v>3.125E-2</v>
      </c>
      <c r="J54" s="218"/>
      <c r="K54" s="220">
        <f t="shared" ref="K54" si="12">J$51/COUNTA($B$51:$B$62)</f>
        <v>2.5000000000000001E-2</v>
      </c>
      <c r="L54" s="218"/>
      <c r="M54" s="220">
        <f t="shared" ref="M54" si="13">L$51/COUNTA($B$51:$B$62)</f>
        <v>2.5000000000000001E-2</v>
      </c>
      <c r="N54" s="224"/>
      <c r="O54" s="220">
        <f t="shared" ref="O54" si="14">N$51/COUNTA($B$51:$B$62)</f>
        <v>3.125E-2</v>
      </c>
      <c r="P54" s="224"/>
      <c r="Q54" s="220">
        <f t="shared" ref="Q54" si="15">P$51/COUNTA($B$51:$B$62)</f>
        <v>3.7499999999999999E-2</v>
      </c>
      <c r="T54" s="215">
        <f>Heumarkt!E52</f>
        <v>50</v>
      </c>
      <c r="U54" s="215">
        <f>Heumarkt!G52</f>
        <v>50</v>
      </c>
      <c r="V54" s="215">
        <f>Heumarkt!I52</f>
        <v>50</v>
      </c>
      <c r="X54" s="215" t="str">
        <f>Cäcilienstraße!E52</f>
        <v>-</v>
      </c>
      <c r="Y54" s="215" t="str">
        <f>Cäcilienstraße!G52</f>
        <v>-</v>
      </c>
      <c r="Z54" s="215" t="str">
        <f>Cäcilienstraße!I52</f>
        <v>-</v>
      </c>
      <c r="AA54" s="215" t="str">
        <f>Cäcilienstraße!K52</f>
        <v>-</v>
      </c>
      <c r="AC54" s="215">
        <f>Neumarkt!E52</f>
        <v>100</v>
      </c>
      <c r="AD54" s="215">
        <f>Neumarkt!G52</f>
        <v>100</v>
      </c>
      <c r="AE54" s="215">
        <f>Neumarkt!I52</f>
        <v>50</v>
      </c>
      <c r="AF54" s="215">
        <f>Neumarkt!K52</f>
        <v>50</v>
      </c>
      <c r="AG54" s="215">
        <f>Neumarkt!M52</f>
        <v>100</v>
      </c>
      <c r="AH54" s="215">
        <f>Neumarkt!O52</f>
        <v>100</v>
      </c>
      <c r="AJ54" s="215" t="str">
        <f>Hahnenstraße!E52</f>
        <v>-</v>
      </c>
      <c r="AL54" s="215">
        <f>Rudolfplatz!E52</f>
        <v>100</v>
      </c>
      <c r="AM54" s="215">
        <f>Rudolfplatz!G52</f>
        <v>50</v>
      </c>
      <c r="AO54" s="215">
        <f>Moltkestraße!E52</f>
        <v>50</v>
      </c>
      <c r="AP54" s="215">
        <f>Moltkestraße!G52</f>
        <v>50</v>
      </c>
      <c r="AQ54" s="215">
        <f>Moltkestraße!I52</f>
        <v>50</v>
      </c>
      <c r="AS54" s="215">
        <f>'Richard-Wagner-Straße'!E52</f>
        <v>50</v>
      </c>
      <c r="AT54" s="215">
        <f>'Richard-Wagner-Straße'!G52</f>
        <v>50</v>
      </c>
      <c r="AU54" s="215">
        <f>'Richard-Wagner-Straße'!I52</f>
        <v>50</v>
      </c>
      <c r="AW54" s="215" t="str">
        <f>'Aachener Weiher'!E52</f>
        <v>-</v>
      </c>
      <c r="AX54" s="215" t="str">
        <f>'Aachener Weiher'!G52</f>
        <v>-</v>
      </c>
      <c r="AY54" s="215" t="str">
        <f>'Aachener Weiher'!I52</f>
        <v>-</v>
      </c>
    </row>
    <row r="55" spans="1:51" s="12" customFormat="1" ht="18" customHeight="1" x14ac:dyDescent="0.15">
      <c r="A55" s="249"/>
      <c r="B55" s="247"/>
      <c r="C55" s="252"/>
      <c r="D55" s="241"/>
      <c r="E55" s="221"/>
      <c r="F55" s="218"/>
      <c r="G55" s="221"/>
      <c r="H55" s="218"/>
      <c r="I55" s="221"/>
      <c r="J55" s="218"/>
      <c r="K55" s="221"/>
      <c r="L55" s="218"/>
      <c r="M55" s="221"/>
      <c r="N55" s="224"/>
      <c r="O55" s="221"/>
      <c r="P55" s="224"/>
      <c r="Q55" s="221"/>
      <c r="T55" s="216"/>
      <c r="U55" s="216"/>
      <c r="V55" s="216"/>
      <c r="X55" s="216"/>
      <c r="Y55" s="216"/>
      <c r="Z55" s="216"/>
      <c r="AA55" s="216"/>
      <c r="AC55" s="216"/>
      <c r="AD55" s="216"/>
      <c r="AE55" s="216"/>
      <c r="AF55" s="216"/>
      <c r="AG55" s="216"/>
      <c r="AH55" s="216"/>
      <c r="AJ55" s="216"/>
      <c r="AL55" s="216"/>
      <c r="AM55" s="216"/>
      <c r="AO55" s="216"/>
      <c r="AP55" s="216"/>
      <c r="AQ55" s="216"/>
      <c r="AS55" s="216"/>
      <c r="AT55" s="216"/>
      <c r="AU55" s="216"/>
      <c r="AW55" s="216"/>
      <c r="AX55" s="216"/>
      <c r="AY55" s="216"/>
    </row>
    <row r="56" spans="1:51" s="12" customFormat="1" ht="18" customHeight="1" thickBot="1" x14ac:dyDescent="0.2">
      <c r="A56" s="249"/>
      <c r="B56" s="248"/>
      <c r="C56" s="252"/>
      <c r="D56" s="241"/>
      <c r="E56" s="222"/>
      <c r="F56" s="218"/>
      <c r="G56" s="222"/>
      <c r="H56" s="218"/>
      <c r="I56" s="222"/>
      <c r="J56" s="218"/>
      <c r="K56" s="222"/>
      <c r="L56" s="218"/>
      <c r="M56" s="222"/>
      <c r="N56" s="224"/>
      <c r="O56" s="222"/>
      <c r="P56" s="224"/>
      <c r="Q56" s="222"/>
      <c r="T56" s="217"/>
      <c r="U56" s="217"/>
      <c r="V56" s="217"/>
      <c r="X56" s="217"/>
      <c r="Y56" s="217"/>
      <c r="Z56" s="217"/>
      <c r="AA56" s="217"/>
      <c r="AC56" s="217"/>
      <c r="AD56" s="217"/>
      <c r="AE56" s="217"/>
      <c r="AF56" s="217"/>
      <c r="AG56" s="217"/>
      <c r="AH56" s="217"/>
      <c r="AJ56" s="217"/>
      <c r="AL56" s="217"/>
      <c r="AM56" s="217"/>
      <c r="AO56" s="217"/>
      <c r="AP56" s="217"/>
      <c r="AQ56" s="217"/>
      <c r="AS56" s="217"/>
      <c r="AT56" s="217"/>
      <c r="AU56" s="217"/>
      <c r="AW56" s="217"/>
      <c r="AX56" s="217"/>
      <c r="AY56" s="217"/>
    </row>
    <row r="57" spans="1:51" s="12" customFormat="1" ht="18" customHeight="1" x14ac:dyDescent="0.15">
      <c r="A57" s="249"/>
      <c r="B57" s="247" t="s">
        <v>25</v>
      </c>
      <c r="C57" s="252"/>
      <c r="D57" s="241"/>
      <c r="E57" s="220">
        <f>$D$51/COUNTA($B$51:$B$62)</f>
        <v>2.5000000000000001E-2</v>
      </c>
      <c r="F57" s="218"/>
      <c r="G57" s="220">
        <f t="shared" ref="G57" si="16">F$51/COUNTA($B$51:$B$62)</f>
        <v>2.5000000000000001E-2</v>
      </c>
      <c r="H57" s="218"/>
      <c r="I57" s="220">
        <f t="shared" ref="I57" si="17">H$51/COUNTA($B$51:$B$62)</f>
        <v>3.125E-2</v>
      </c>
      <c r="J57" s="218"/>
      <c r="K57" s="220">
        <f t="shared" ref="K57" si="18">J$51/COUNTA($B$51:$B$62)</f>
        <v>2.5000000000000001E-2</v>
      </c>
      <c r="L57" s="218"/>
      <c r="M57" s="220">
        <f t="shared" ref="M57" si="19">L$51/COUNTA($B$51:$B$62)</f>
        <v>2.5000000000000001E-2</v>
      </c>
      <c r="N57" s="224"/>
      <c r="O57" s="220">
        <f t="shared" ref="O57" si="20">N$51/COUNTA($B$51:$B$62)</f>
        <v>3.125E-2</v>
      </c>
      <c r="P57" s="224"/>
      <c r="Q57" s="220">
        <f t="shared" ref="Q57" si="21">P$51/COUNTA($B$51:$B$62)</f>
        <v>3.7499999999999999E-2</v>
      </c>
      <c r="T57" s="215" t="str">
        <f>Heumarkt!E55</f>
        <v>-</v>
      </c>
      <c r="U57" s="215" t="str">
        <f>Heumarkt!E55</f>
        <v>-</v>
      </c>
      <c r="V57" s="215" t="str">
        <f>Heumarkt!I55</f>
        <v>-</v>
      </c>
      <c r="X57" s="215" t="str">
        <f>Cäcilienstraße!E55</f>
        <v>-</v>
      </c>
      <c r="Y57" s="215" t="str">
        <f>Cäcilienstraße!G55</f>
        <v>-</v>
      </c>
      <c r="Z57" s="215" t="str">
        <f>Cäcilienstraße!I55</f>
        <v>-</v>
      </c>
      <c r="AA57" s="215" t="str">
        <f>Cäcilienstraße!K55</f>
        <v>-</v>
      </c>
      <c r="AC57" s="215" t="str">
        <f>Neumarkt!E55</f>
        <v>-</v>
      </c>
      <c r="AD57" s="215" t="str">
        <f>Neumarkt!G55</f>
        <v>-</v>
      </c>
      <c r="AE57" s="215" t="str">
        <f>Neumarkt!I55</f>
        <v>-</v>
      </c>
      <c r="AF57" s="215" t="str">
        <f>Neumarkt!K55</f>
        <v>-</v>
      </c>
      <c r="AG57" s="215" t="str">
        <f>Neumarkt!M55</f>
        <v>-</v>
      </c>
      <c r="AH57" s="215" t="str">
        <f>Neumarkt!O55</f>
        <v>-</v>
      </c>
      <c r="AJ57" s="215" t="str">
        <f>Hahnenstraße!E55</f>
        <v>-</v>
      </c>
      <c r="AL57" s="215" t="str">
        <f>Rudolfplatz!E55</f>
        <v>-</v>
      </c>
      <c r="AM57" s="215" t="str">
        <f>Rudolfplatz!G55</f>
        <v>-</v>
      </c>
      <c r="AO57" s="215">
        <f>Moltkestraße!E55</f>
        <v>0</v>
      </c>
      <c r="AP57" s="215">
        <f>Moltkestraße!G55</f>
        <v>0</v>
      </c>
      <c r="AQ57" s="215">
        <f>Moltkestraße!I55</f>
        <v>0</v>
      </c>
      <c r="AS57" s="215" t="str">
        <f>'Richard-Wagner-Straße'!E55</f>
        <v>-</v>
      </c>
      <c r="AT57" s="215" t="str">
        <f>'Richard-Wagner-Straße'!G55</f>
        <v>-</v>
      </c>
      <c r="AU57" s="215" t="str">
        <f>'Richard-Wagner-Straße'!I55</f>
        <v>-</v>
      </c>
      <c r="AW57" s="215">
        <f>'Aachener Weiher'!E55</f>
        <v>50</v>
      </c>
      <c r="AX57" s="215">
        <f>'Aachener Weiher'!G55</f>
        <v>50</v>
      </c>
      <c r="AY57" s="215">
        <f>'Aachener Weiher'!I55</f>
        <v>50</v>
      </c>
    </row>
    <row r="58" spans="1:51" s="12" customFormat="1" ht="18" customHeight="1" x14ac:dyDescent="0.15">
      <c r="A58" s="249"/>
      <c r="B58" s="247"/>
      <c r="C58" s="252"/>
      <c r="D58" s="241"/>
      <c r="E58" s="221"/>
      <c r="F58" s="218"/>
      <c r="G58" s="221"/>
      <c r="H58" s="218"/>
      <c r="I58" s="221"/>
      <c r="J58" s="218"/>
      <c r="K58" s="221"/>
      <c r="L58" s="218"/>
      <c r="M58" s="221"/>
      <c r="N58" s="224"/>
      <c r="O58" s="221"/>
      <c r="P58" s="224"/>
      <c r="Q58" s="221"/>
      <c r="T58" s="216"/>
      <c r="U58" s="216"/>
      <c r="V58" s="216"/>
      <c r="X58" s="216"/>
      <c r="Y58" s="216"/>
      <c r="Z58" s="216"/>
      <c r="AA58" s="216"/>
      <c r="AC58" s="216"/>
      <c r="AD58" s="216"/>
      <c r="AE58" s="216"/>
      <c r="AF58" s="216"/>
      <c r="AG58" s="216"/>
      <c r="AH58" s="216"/>
      <c r="AJ58" s="216"/>
      <c r="AL58" s="216"/>
      <c r="AM58" s="216"/>
      <c r="AO58" s="216"/>
      <c r="AP58" s="216"/>
      <c r="AQ58" s="216"/>
      <c r="AS58" s="216"/>
      <c r="AT58" s="216"/>
      <c r="AU58" s="216"/>
      <c r="AW58" s="216"/>
      <c r="AX58" s="216"/>
      <c r="AY58" s="216"/>
    </row>
    <row r="59" spans="1:51" s="12" customFormat="1" ht="18" customHeight="1" thickBot="1" x14ac:dyDescent="0.2">
      <c r="A59" s="249"/>
      <c r="B59" s="248"/>
      <c r="C59" s="252"/>
      <c r="D59" s="241"/>
      <c r="E59" s="222"/>
      <c r="F59" s="218"/>
      <c r="G59" s="222"/>
      <c r="H59" s="218"/>
      <c r="I59" s="222"/>
      <c r="J59" s="218"/>
      <c r="K59" s="222"/>
      <c r="L59" s="218"/>
      <c r="M59" s="222"/>
      <c r="N59" s="224"/>
      <c r="O59" s="222"/>
      <c r="P59" s="224"/>
      <c r="Q59" s="222"/>
      <c r="T59" s="217"/>
      <c r="U59" s="217"/>
      <c r="V59" s="217"/>
      <c r="X59" s="217"/>
      <c r="Y59" s="217"/>
      <c r="Z59" s="217"/>
      <c r="AA59" s="217"/>
      <c r="AC59" s="217"/>
      <c r="AD59" s="217"/>
      <c r="AE59" s="217"/>
      <c r="AF59" s="217"/>
      <c r="AG59" s="217"/>
      <c r="AH59" s="217"/>
      <c r="AJ59" s="217"/>
      <c r="AL59" s="217"/>
      <c r="AM59" s="217"/>
      <c r="AO59" s="217"/>
      <c r="AP59" s="217"/>
      <c r="AQ59" s="217"/>
      <c r="AS59" s="217"/>
      <c r="AT59" s="217"/>
      <c r="AU59" s="217"/>
      <c r="AW59" s="217"/>
      <c r="AX59" s="217"/>
      <c r="AY59" s="217"/>
    </row>
    <row r="60" spans="1:51" s="12" customFormat="1" ht="18" customHeight="1" x14ac:dyDescent="0.15">
      <c r="A60" s="249"/>
      <c r="B60" s="247" t="s">
        <v>26</v>
      </c>
      <c r="C60" s="252"/>
      <c r="D60" s="241"/>
      <c r="E60" s="220">
        <f>$D$51/COUNTA($B$51:$B$62)</f>
        <v>2.5000000000000001E-2</v>
      </c>
      <c r="F60" s="218"/>
      <c r="G60" s="220">
        <f t="shared" ref="G60" si="22">F$51/COUNTA($B$51:$B$62)</f>
        <v>2.5000000000000001E-2</v>
      </c>
      <c r="H60" s="218"/>
      <c r="I60" s="220">
        <f t="shared" ref="I60" si="23">H$51/COUNTA($B$51:$B$62)</f>
        <v>3.125E-2</v>
      </c>
      <c r="J60" s="218"/>
      <c r="K60" s="220">
        <f t="shared" ref="K60" si="24">J$51/COUNTA($B$51:$B$62)</f>
        <v>2.5000000000000001E-2</v>
      </c>
      <c r="L60" s="218"/>
      <c r="M60" s="220">
        <f t="shared" ref="M60" si="25">L$51/COUNTA($B$51:$B$62)</f>
        <v>2.5000000000000001E-2</v>
      </c>
      <c r="N60" s="224"/>
      <c r="O60" s="220">
        <f t="shared" ref="O60" si="26">N$51/COUNTA($B$51:$B$62)</f>
        <v>3.125E-2</v>
      </c>
      <c r="P60" s="224"/>
      <c r="Q60" s="220">
        <f t="shared" ref="Q60" si="27">P$51/COUNTA($B$51:$B$62)</f>
        <v>3.7499999999999999E-2</v>
      </c>
      <c r="T60" s="215">
        <f>Heumarkt!E58</f>
        <v>100</v>
      </c>
      <c r="U60" s="215">
        <f>Heumarkt!G58</f>
        <v>100</v>
      </c>
      <c r="V60" s="215">
        <f>Heumarkt!I58</f>
        <v>100</v>
      </c>
      <c r="X60" s="215" t="str">
        <f>Cäcilienstraße!E58</f>
        <v>-</v>
      </c>
      <c r="Y60" s="215" t="str">
        <f>Cäcilienstraße!G58</f>
        <v>-</v>
      </c>
      <c r="Z60" s="215" t="str">
        <f>Cäcilienstraße!I58</f>
        <v>-</v>
      </c>
      <c r="AA60" s="215">
        <f>Cäcilienstraße!K58</f>
        <v>100</v>
      </c>
      <c r="AC60" s="215">
        <f>Neumarkt!E58</f>
        <v>50</v>
      </c>
      <c r="AD60" s="215">
        <f>Neumarkt!G58</f>
        <v>50</v>
      </c>
      <c r="AE60" s="215">
        <f>Neumarkt!I58</f>
        <v>50</v>
      </c>
      <c r="AF60" s="215">
        <f>Neumarkt!K58</f>
        <v>50</v>
      </c>
      <c r="AG60" s="215">
        <f>Neumarkt!M58</f>
        <v>50</v>
      </c>
      <c r="AH60" s="215">
        <f>Neumarkt!O58</f>
        <v>100</v>
      </c>
      <c r="AJ60" s="215">
        <f>Hahnenstraße!E58</f>
        <v>100</v>
      </c>
      <c r="AL60" s="215">
        <f>Rudolfplatz!E58</f>
        <v>100</v>
      </c>
      <c r="AM60" s="215">
        <f>Rudolfplatz!G58</f>
        <v>100</v>
      </c>
      <c r="AO60" s="215">
        <f>Moltkestraße!E58</f>
        <v>100</v>
      </c>
      <c r="AP60" s="215">
        <f>Moltkestraße!G58</f>
        <v>100</v>
      </c>
      <c r="AQ60" s="215">
        <f>Moltkestraße!I58</f>
        <v>50</v>
      </c>
      <c r="AS60" s="215">
        <f>'Richard-Wagner-Straße'!E58</f>
        <v>100</v>
      </c>
      <c r="AT60" s="215">
        <f>'Richard-Wagner-Straße'!G58</f>
        <v>100</v>
      </c>
      <c r="AU60" s="215">
        <f>'Richard-Wagner-Straße'!I58</f>
        <v>0</v>
      </c>
      <c r="AW60" s="215">
        <f>'Aachener Weiher'!E58</f>
        <v>50</v>
      </c>
      <c r="AX60" s="215">
        <f>'Aachener Weiher'!G58</f>
        <v>50</v>
      </c>
      <c r="AY60" s="215">
        <f>'Aachener Weiher'!I58</f>
        <v>50</v>
      </c>
    </row>
    <row r="61" spans="1:51" s="12" customFormat="1" ht="18" customHeight="1" x14ac:dyDescent="0.15">
      <c r="A61" s="249"/>
      <c r="B61" s="247"/>
      <c r="C61" s="252"/>
      <c r="D61" s="241"/>
      <c r="E61" s="221"/>
      <c r="F61" s="218"/>
      <c r="G61" s="221"/>
      <c r="H61" s="218"/>
      <c r="I61" s="221"/>
      <c r="J61" s="218"/>
      <c r="K61" s="221"/>
      <c r="L61" s="218"/>
      <c r="M61" s="221"/>
      <c r="N61" s="224"/>
      <c r="O61" s="221"/>
      <c r="P61" s="224"/>
      <c r="Q61" s="221"/>
      <c r="T61" s="216"/>
      <c r="U61" s="216"/>
      <c r="V61" s="216"/>
      <c r="X61" s="216"/>
      <c r="Y61" s="216"/>
      <c r="Z61" s="216"/>
      <c r="AA61" s="216"/>
      <c r="AC61" s="216"/>
      <c r="AD61" s="216"/>
      <c r="AE61" s="216"/>
      <c r="AF61" s="216"/>
      <c r="AG61" s="216"/>
      <c r="AH61" s="216"/>
      <c r="AJ61" s="216"/>
      <c r="AL61" s="216"/>
      <c r="AM61" s="216"/>
      <c r="AO61" s="216"/>
      <c r="AP61" s="216"/>
      <c r="AQ61" s="216"/>
      <c r="AS61" s="216"/>
      <c r="AT61" s="216"/>
      <c r="AU61" s="216"/>
      <c r="AW61" s="216"/>
      <c r="AX61" s="216"/>
      <c r="AY61" s="216"/>
    </row>
    <row r="62" spans="1:51" s="12" customFormat="1" ht="18" customHeight="1" thickBot="1" x14ac:dyDescent="0.2">
      <c r="A62" s="250"/>
      <c r="B62" s="248"/>
      <c r="C62" s="253"/>
      <c r="D62" s="242"/>
      <c r="E62" s="222"/>
      <c r="F62" s="219"/>
      <c r="G62" s="222"/>
      <c r="H62" s="219"/>
      <c r="I62" s="222"/>
      <c r="J62" s="219"/>
      <c r="K62" s="222"/>
      <c r="L62" s="219"/>
      <c r="M62" s="222"/>
      <c r="N62" s="225"/>
      <c r="O62" s="222"/>
      <c r="P62" s="225"/>
      <c r="Q62" s="222"/>
      <c r="T62" s="217"/>
      <c r="U62" s="217"/>
      <c r="V62" s="217"/>
      <c r="X62" s="217"/>
      <c r="Y62" s="217"/>
      <c r="Z62" s="217"/>
      <c r="AA62" s="217"/>
      <c r="AC62" s="217"/>
      <c r="AD62" s="217"/>
      <c r="AE62" s="217"/>
      <c r="AF62" s="217"/>
      <c r="AG62" s="217"/>
      <c r="AH62" s="217"/>
      <c r="AJ62" s="217"/>
      <c r="AL62" s="217"/>
      <c r="AM62" s="217"/>
      <c r="AO62" s="217"/>
      <c r="AP62" s="217"/>
      <c r="AQ62" s="217"/>
      <c r="AS62" s="217"/>
      <c r="AT62" s="217"/>
      <c r="AU62" s="217"/>
      <c r="AW62" s="217"/>
      <c r="AX62" s="217"/>
      <c r="AY62" s="217"/>
    </row>
    <row r="63" spans="1:51" s="12" customFormat="1" ht="18" customHeight="1" x14ac:dyDescent="0.15">
      <c r="A63" s="259" t="s">
        <v>28</v>
      </c>
      <c r="B63" s="247" t="s">
        <v>29</v>
      </c>
      <c r="C63" s="255"/>
      <c r="D63" s="260">
        <v>0.05</v>
      </c>
      <c r="E63" s="220">
        <f>$D$63/COUNTA($B$63:$B$74)</f>
        <v>1.2500000000000001E-2</v>
      </c>
      <c r="F63" s="280">
        <v>0.05</v>
      </c>
      <c r="G63" s="220">
        <f>F$63/COUNTA($B$63:$B$74)</f>
        <v>1.2500000000000001E-2</v>
      </c>
      <c r="H63" s="280">
        <v>0.05</v>
      </c>
      <c r="I63" s="220">
        <f>H$63/COUNTA($B$63:$B$74)</f>
        <v>1.2500000000000001E-2</v>
      </c>
      <c r="J63" s="280">
        <v>0.05</v>
      </c>
      <c r="K63" s="220">
        <f>J$63/COUNTA($B$63:$B$74)</f>
        <v>1.2500000000000001E-2</v>
      </c>
      <c r="L63" s="280">
        <v>0.1</v>
      </c>
      <c r="M63" s="220">
        <f>L$63/COUNTA($B$63:$B$74)</f>
        <v>2.5000000000000001E-2</v>
      </c>
      <c r="N63" s="223">
        <v>7.4999999999999997E-2</v>
      </c>
      <c r="O63" s="220">
        <f>N$63/COUNTA($B$63:$B$74)</f>
        <v>1.8749999999999999E-2</v>
      </c>
      <c r="P63" s="223">
        <v>2.5000000000000001E-2</v>
      </c>
      <c r="Q63" s="220">
        <f>P$63/COUNTA($B$63:$B$74)</f>
        <v>6.2500000000000003E-3</v>
      </c>
      <c r="T63" s="215">
        <f>Heumarkt!E61</f>
        <v>50</v>
      </c>
      <c r="U63" s="215">
        <f>Heumarkt!G61</f>
        <v>50</v>
      </c>
      <c r="V63" s="215">
        <f>Heumarkt!I61</f>
        <v>0</v>
      </c>
      <c r="X63" s="215">
        <f>Cäcilienstraße!E61</f>
        <v>50</v>
      </c>
      <c r="Y63" s="215">
        <f>Cäcilienstraße!G61</f>
        <v>0</v>
      </c>
      <c r="Z63" s="215">
        <f>Cäcilienstraße!I61</f>
        <v>0</v>
      </c>
      <c r="AA63" s="215">
        <f>Cäcilienstraße!K61</f>
        <v>50</v>
      </c>
      <c r="AC63" s="215">
        <f>Neumarkt!E61</f>
        <v>100</v>
      </c>
      <c r="AD63" s="215">
        <f>Neumarkt!G61</f>
        <v>100</v>
      </c>
      <c r="AE63" s="215">
        <f>Neumarkt!I61</f>
        <v>100</v>
      </c>
      <c r="AF63" s="215">
        <f>Neumarkt!K61</f>
        <v>100</v>
      </c>
      <c r="AG63" s="215">
        <f>Neumarkt!M61</f>
        <v>100</v>
      </c>
      <c r="AH63" s="215">
        <f>Neumarkt!O61</f>
        <v>100</v>
      </c>
      <c r="AJ63" s="215">
        <f>Hahnenstraße!E61</f>
        <v>100</v>
      </c>
      <c r="AL63" s="215">
        <f>Rudolfplatz!E61</f>
        <v>100</v>
      </c>
      <c r="AM63" s="215">
        <f>Rudolfplatz!G61</f>
        <v>100</v>
      </c>
      <c r="AO63" s="215">
        <f>Moltkestraße!E61</f>
        <v>100</v>
      </c>
      <c r="AP63" s="215">
        <f>Moltkestraße!G61</f>
        <v>100</v>
      </c>
      <c r="AQ63" s="215">
        <f>Moltkestraße!I61</f>
        <v>100</v>
      </c>
      <c r="AS63" s="215">
        <f>'Richard-Wagner-Straße'!E61</f>
        <v>50</v>
      </c>
      <c r="AT63" s="215">
        <f>'Richard-Wagner-Straße'!G61</f>
        <v>0</v>
      </c>
      <c r="AU63" s="215">
        <f>'Richard-Wagner-Straße'!I61</f>
        <v>50</v>
      </c>
      <c r="AW63" s="215">
        <f>'Aachener Weiher'!E61</f>
        <v>100</v>
      </c>
      <c r="AX63" s="215">
        <f>'Aachener Weiher'!G61</f>
        <v>0</v>
      </c>
      <c r="AY63" s="215">
        <f>'Aachener Weiher'!I61</f>
        <v>50</v>
      </c>
    </row>
    <row r="64" spans="1:51" s="12" customFormat="1" ht="18" customHeight="1" x14ac:dyDescent="0.15">
      <c r="A64" s="249"/>
      <c r="B64" s="247"/>
      <c r="C64" s="252"/>
      <c r="D64" s="241"/>
      <c r="E64" s="221"/>
      <c r="F64" s="218"/>
      <c r="G64" s="221"/>
      <c r="H64" s="218"/>
      <c r="I64" s="221"/>
      <c r="J64" s="218"/>
      <c r="K64" s="221"/>
      <c r="L64" s="218"/>
      <c r="M64" s="221"/>
      <c r="N64" s="224"/>
      <c r="O64" s="221"/>
      <c r="P64" s="224"/>
      <c r="Q64" s="221"/>
      <c r="T64" s="216"/>
      <c r="U64" s="216"/>
      <c r="V64" s="216"/>
      <c r="X64" s="216"/>
      <c r="Y64" s="216"/>
      <c r="Z64" s="216"/>
      <c r="AA64" s="216"/>
      <c r="AC64" s="216"/>
      <c r="AD64" s="216"/>
      <c r="AE64" s="216"/>
      <c r="AF64" s="216"/>
      <c r="AG64" s="216"/>
      <c r="AH64" s="216"/>
      <c r="AJ64" s="216"/>
      <c r="AL64" s="216"/>
      <c r="AM64" s="216"/>
      <c r="AO64" s="216"/>
      <c r="AP64" s="216"/>
      <c r="AQ64" s="216"/>
      <c r="AS64" s="216"/>
      <c r="AT64" s="216"/>
      <c r="AU64" s="216"/>
      <c r="AW64" s="216"/>
      <c r="AX64" s="216"/>
      <c r="AY64" s="216"/>
    </row>
    <row r="65" spans="1:51" s="12" customFormat="1" ht="18" customHeight="1" thickBot="1" x14ac:dyDescent="0.2">
      <c r="A65" s="249"/>
      <c r="B65" s="248"/>
      <c r="C65" s="252"/>
      <c r="D65" s="241"/>
      <c r="E65" s="222"/>
      <c r="F65" s="218"/>
      <c r="G65" s="222"/>
      <c r="H65" s="218"/>
      <c r="I65" s="222"/>
      <c r="J65" s="218"/>
      <c r="K65" s="222"/>
      <c r="L65" s="218"/>
      <c r="M65" s="222"/>
      <c r="N65" s="224"/>
      <c r="O65" s="222"/>
      <c r="P65" s="224"/>
      <c r="Q65" s="222"/>
      <c r="T65" s="217"/>
      <c r="U65" s="217"/>
      <c r="V65" s="217"/>
      <c r="X65" s="217"/>
      <c r="Y65" s="217"/>
      <c r="Z65" s="217"/>
      <c r="AA65" s="217"/>
      <c r="AC65" s="217"/>
      <c r="AD65" s="217"/>
      <c r="AE65" s="217"/>
      <c r="AF65" s="217"/>
      <c r="AG65" s="217"/>
      <c r="AH65" s="217"/>
      <c r="AJ65" s="217"/>
      <c r="AL65" s="217"/>
      <c r="AM65" s="217"/>
      <c r="AO65" s="217"/>
      <c r="AP65" s="217"/>
      <c r="AQ65" s="217"/>
      <c r="AS65" s="217"/>
      <c r="AT65" s="217"/>
      <c r="AU65" s="217"/>
      <c r="AW65" s="217"/>
      <c r="AX65" s="217"/>
      <c r="AY65" s="217"/>
    </row>
    <row r="66" spans="1:51" s="12" customFormat="1" ht="18" customHeight="1" x14ac:dyDescent="0.15">
      <c r="A66" s="249"/>
      <c r="B66" s="247" t="s">
        <v>30</v>
      </c>
      <c r="C66" s="252"/>
      <c r="D66" s="241"/>
      <c r="E66" s="220">
        <f>$D$63/COUNTA($B$63:$B$74)</f>
        <v>1.2500000000000001E-2</v>
      </c>
      <c r="F66" s="218"/>
      <c r="G66" s="220">
        <f>F$63/COUNTA($B$63:$B$74)</f>
        <v>1.2500000000000001E-2</v>
      </c>
      <c r="H66" s="218"/>
      <c r="I66" s="220">
        <f>H$63/COUNTA($B$63:$B$74)</f>
        <v>1.2500000000000001E-2</v>
      </c>
      <c r="J66" s="218"/>
      <c r="K66" s="220">
        <f>J$63/COUNTA($B$63:$B$74)</f>
        <v>1.2500000000000001E-2</v>
      </c>
      <c r="L66" s="218"/>
      <c r="M66" s="220">
        <f>L$63/COUNTA($B$63:$B$74)</f>
        <v>2.5000000000000001E-2</v>
      </c>
      <c r="N66" s="224"/>
      <c r="O66" s="220">
        <f>N$63/COUNTA($B$63:$B$74)</f>
        <v>1.8749999999999999E-2</v>
      </c>
      <c r="P66" s="224"/>
      <c r="Q66" s="220">
        <f>P$63/COUNTA($B$63:$B$74)</f>
        <v>6.2500000000000003E-3</v>
      </c>
      <c r="T66" s="215">
        <f>Heumarkt!E64</f>
        <v>50</v>
      </c>
      <c r="U66" s="215">
        <f>Heumarkt!G64</f>
        <v>50</v>
      </c>
      <c r="V66" s="215">
        <f>Heumarkt!I64</f>
        <v>50</v>
      </c>
      <c r="X66" s="215">
        <f>Cäcilienstraße!E64</f>
        <v>25</v>
      </c>
      <c r="Y66" s="215">
        <f>Cäcilienstraße!G64</f>
        <v>25</v>
      </c>
      <c r="Z66" s="215">
        <f>Cäcilienstraße!I64</f>
        <v>25</v>
      </c>
      <c r="AA66" s="215">
        <f>Cäcilienstraße!K64</f>
        <v>50</v>
      </c>
      <c r="AC66" s="215">
        <f>Neumarkt!E64</f>
        <v>100</v>
      </c>
      <c r="AD66" s="215">
        <f>Neumarkt!G64</f>
        <v>100</v>
      </c>
      <c r="AE66" s="215">
        <f>Neumarkt!I64</f>
        <v>100</v>
      </c>
      <c r="AF66" s="215">
        <f>Neumarkt!K64</f>
        <v>100</v>
      </c>
      <c r="AG66" s="215">
        <f>Neumarkt!M64</f>
        <v>100</v>
      </c>
      <c r="AH66" s="215">
        <f>Neumarkt!O64</f>
        <v>100</v>
      </c>
      <c r="AJ66" s="215">
        <f>Hahnenstraße!E64</f>
        <v>100</v>
      </c>
      <c r="AL66" s="215">
        <f>Rudolfplatz!E64</f>
        <v>100</v>
      </c>
      <c r="AM66" s="215">
        <f>Rudolfplatz!G64</f>
        <v>100</v>
      </c>
      <c r="AO66" s="215">
        <f>Moltkestraße!E64</f>
        <v>100</v>
      </c>
      <c r="AP66" s="215">
        <f>Moltkestraße!G64</f>
        <v>100</v>
      </c>
      <c r="AQ66" s="215">
        <f>Moltkestraße!I64</f>
        <v>100</v>
      </c>
      <c r="AS66" s="215">
        <f>'Richard-Wagner-Straße'!E64</f>
        <v>50</v>
      </c>
      <c r="AT66" s="215">
        <f>'Richard-Wagner-Straße'!G64</f>
        <v>50</v>
      </c>
      <c r="AU66" s="215">
        <f>'Richard-Wagner-Straße'!I64</f>
        <v>50</v>
      </c>
      <c r="AW66" s="215">
        <f>'Aachener Weiher'!E64</f>
        <v>50</v>
      </c>
      <c r="AX66" s="215">
        <f>'Aachener Weiher'!G64</f>
        <v>50</v>
      </c>
      <c r="AY66" s="215">
        <f>'Aachener Weiher'!I64</f>
        <v>50</v>
      </c>
    </row>
    <row r="67" spans="1:51" s="12" customFormat="1" ht="18" customHeight="1" x14ac:dyDescent="0.15">
      <c r="A67" s="249"/>
      <c r="B67" s="247"/>
      <c r="C67" s="252"/>
      <c r="D67" s="241"/>
      <c r="E67" s="221"/>
      <c r="F67" s="218"/>
      <c r="G67" s="221"/>
      <c r="H67" s="218"/>
      <c r="I67" s="221"/>
      <c r="J67" s="218"/>
      <c r="K67" s="221"/>
      <c r="L67" s="218"/>
      <c r="M67" s="221"/>
      <c r="N67" s="224"/>
      <c r="O67" s="221"/>
      <c r="P67" s="224"/>
      <c r="Q67" s="221"/>
      <c r="T67" s="216"/>
      <c r="U67" s="216"/>
      <c r="V67" s="216"/>
      <c r="X67" s="216"/>
      <c r="Y67" s="216"/>
      <c r="Z67" s="216"/>
      <c r="AA67" s="216"/>
      <c r="AC67" s="216"/>
      <c r="AD67" s="216"/>
      <c r="AE67" s="216"/>
      <c r="AF67" s="216"/>
      <c r="AG67" s="216"/>
      <c r="AH67" s="216"/>
      <c r="AJ67" s="216"/>
      <c r="AL67" s="216"/>
      <c r="AM67" s="216"/>
      <c r="AO67" s="216"/>
      <c r="AP67" s="216"/>
      <c r="AQ67" s="216"/>
      <c r="AS67" s="216"/>
      <c r="AT67" s="216"/>
      <c r="AU67" s="216"/>
      <c r="AW67" s="216"/>
      <c r="AX67" s="216"/>
      <c r="AY67" s="216"/>
    </row>
    <row r="68" spans="1:51" s="12" customFormat="1" ht="18" customHeight="1" thickBot="1" x14ac:dyDescent="0.2">
      <c r="A68" s="249"/>
      <c r="B68" s="248"/>
      <c r="C68" s="252"/>
      <c r="D68" s="241"/>
      <c r="E68" s="222"/>
      <c r="F68" s="218"/>
      <c r="G68" s="222"/>
      <c r="H68" s="218"/>
      <c r="I68" s="222"/>
      <c r="J68" s="218"/>
      <c r="K68" s="222"/>
      <c r="L68" s="218"/>
      <c r="M68" s="222"/>
      <c r="N68" s="224"/>
      <c r="O68" s="222"/>
      <c r="P68" s="224"/>
      <c r="Q68" s="222"/>
      <c r="T68" s="217"/>
      <c r="U68" s="217"/>
      <c r="V68" s="217"/>
      <c r="X68" s="217"/>
      <c r="Y68" s="217"/>
      <c r="Z68" s="217"/>
      <c r="AA68" s="217"/>
      <c r="AC68" s="217"/>
      <c r="AD68" s="217"/>
      <c r="AE68" s="217"/>
      <c r="AF68" s="217"/>
      <c r="AG68" s="217"/>
      <c r="AH68" s="217"/>
      <c r="AJ68" s="217"/>
      <c r="AL68" s="217"/>
      <c r="AM68" s="217"/>
      <c r="AO68" s="217"/>
      <c r="AP68" s="217"/>
      <c r="AQ68" s="217"/>
      <c r="AS68" s="217"/>
      <c r="AT68" s="217"/>
      <c r="AU68" s="217"/>
      <c r="AW68" s="217"/>
      <c r="AX68" s="217"/>
      <c r="AY68" s="217"/>
    </row>
    <row r="69" spans="1:51" s="12" customFormat="1" ht="18" customHeight="1" x14ac:dyDescent="0.15">
      <c r="A69" s="249"/>
      <c r="B69" s="257" t="s">
        <v>31</v>
      </c>
      <c r="C69" s="252"/>
      <c r="D69" s="241"/>
      <c r="E69" s="220">
        <f>$D$63/COUNTA($B$63:$B$74)</f>
        <v>1.2500000000000001E-2</v>
      </c>
      <c r="F69" s="218"/>
      <c r="G69" s="220">
        <f>F$63/COUNTA($B$63:$B$74)</f>
        <v>1.2500000000000001E-2</v>
      </c>
      <c r="H69" s="218"/>
      <c r="I69" s="220">
        <f>H$63/COUNTA($B$63:$B$74)</f>
        <v>1.2500000000000001E-2</v>
      </c>
      <c r="J69" s="218"/>
      <c r="K69" s="220">
        <f>J$63/COUNTA($B$63:$B$74)</f>
        <v>1.2500000000000001E-2</v>
      </c>
      <c r="L69" s="218"/>
      <c r="M69" s="220">
        <f>L$63/COUNTA($B$63:$B$74)</f>
        <v>2.5000000000000001E-2</v>
      </c>
      <c r="N69" s="224"/>
      <c r="O69" s="220">
        <f>N$63/COUNTA($B$63:$B$74)</f>
        <v>1.8749999999999999E-2</v>
      </c>
      <c r="P69" s="224"/>
      <c r="Q69" s="220">
        <f>P$63/COUNTA($B$63:$B$74)</f>
        <v>6.2500000000000003E-3</v>
      </c>
      <c r="T69" s="215">
        <f>Heumarkt!E67</f>
        <v>100</v>
      </c>
      <c r="U69" s="215">
        <f>Heumarkt!G67</f>
        <v>100</v>
      </c>
      <c r="V69" s="215">
        <f>Heumarkt!I67</f>
        <v>50</v>
      </c>
      <c r="X69" s="215">
        <f>Cäcilienstraße!E67</f>
        <v>100</v>
      </c>
      <c r="Y69" s="215">
        <f>Cäcilienstraße!G67</f>
        <v>100</v>
      </c>
      <c r="Z69" s="215">
        <f>Cäcilienstraße!I67</f>
        <v>100</v>
      </c>
      <c r="AA69" s="215">
        <f>Cäcilienstraße!K67</f>
        <v>50</v>
      </c>
      <c r="AC69" s="215">
        <f>Neumarkt!E67</f>
        <v>100</v>
      </c>
      <c r="AD69" s="215">
        <f>Neumarkt!G67</f>
        <v>50</v>
      </c>
      <c r="AE69" s="215">
        <f>Neumarkt!I67</f>
        <v>100</v>
      </c>
      <c r="AF69" s="215">
        <f>Neumarkt!K67</f>
        <v>50</v>
      </c>
      <c r="AG69" s="215">
        <f>Neumarkt!M67</f>
        <v>100</v>
      </c>
      <c r="AH69" s="215">
        <f>Neumarkt!O67</f>
        <v>100</v>
      </c>
      <c r="AJ69" s="215">
        <f>Hahnenstraße!E67</f>
        <v>100</v>
      </c>
      <c r="AL69" s="215">
        <f>Rudolfplatz!E67</f>
        <v>100</v>
      </c>
      <c r="AM69" s="215">
        <f>Rudolfplatz!G67</f>
        <v>100</v>
      </c>
      <c r="AO69" s="215">
        <f>Moltkestraße!E67</f>
        <v>100</v>
      </c>
      <c r="AP69" s="215">
        <f>Moltkestraße!G67</f>
        <v>50</v>
      </c>
      <c r="AQ69" s="215">
        <f>Moltkestraße!I67</f>
        <v>0</v>
      </c>
      <c r="AS69" s="215">
        <f>'Richard-Wagner-Straße'!E67</f>
        <v>100</v>
      </c>
      <c r="AT69" s="215">
        <f>'Richard-Wagner-Straße'!G67</f>
        <v>50</v>
      </c>
      <c r="AU69" s="215">
        <f>'Richard-Wagner-Straße'!I67</f>
        <v>50</v>
      </c>
      <c r="AW69" s="215">
        <f>'Aachener Weiher'!E67</f>
        <v>50</v>
      </c>
      <c r="AX69" s="215">
        <f>'Aachener Weiher'!G67</f>
        <v>50</v>
      </c>
      <c r="AY69" s="215">
        <f>'Aachener Weiher'!I67</f>
        <v>50</v>
      </c>
    </row>
    <row r="70" spans="1:51" s="12" customFormat="1" ht="18" customHeight="1" x14ac:dyDescent="0.15">
      <c r="A70" s="249"/>
      <c r="B70" s="257"/>
      <c r="C70" s="252"/>
      <c r="D70" s="241"/>
      <c r="E70" s="221"/>
      <c r="F70" s="218"/>
      <c r="G70" s="221"/>
      <c r="H70" s="218"/>
      <c r="I70" s="221"/>
      <c r="J70" s="218"/>
      <c r="K70" s="221"/>
      <c r="L70" s="218"/>
      <c r="M70" s="221"/>
      <c r="N70" s="224"/>
      <c r="O70" s="221"/>
      <c r="P70" s="224"/>
      <c r="Q70" s="221"/>
      <c r="T70" s="216"/>
      <c r="U70" s="216"/>
      <c r="V70" s="216"/>
      <c r="X70" s="216"/>
      <c r="Y70" s="216"/>
      <c r="Z70" s="216"/>
      <c r="AA70" s="216"/>
      <c r="AC70" s="216"/>
      <c r="AD70" s="216"/>
      <c r="AE70" s="216"/>
      <c r="AF70" s="216"/>
      <c r="AG70" s="216"/>
      <c r="AH70" s="216"/>
      <c r="AJ70" s="216"/>
      <c r="AL70" s="216"/>
      <c r="AM70" s="216"/>
      <c r="AO70" s="216"/>
      <c r="AP70" s="216"/>
      <c r="AQ70" s="216"/>
      <c r="AS70" s="216"/>
      <c r="AT70" s="216"/>
      <c r="AU70" s="216"/>
      <c r="AW70" s="216"/>
      <c r="AX70" s="216"/>
      <c r="AY70" s="216"/>
    </row>
    <row r="71" spans="1:51" s="12" customFormat="1" ht="18" customHeight="1" thickBot="1" x14ac:dyDescent="0.2">
      <c r="A71" s="249"/>
      <c r="B71" s="258"/>
      <c r="C71" s="252"/>
      <c r="D71" s="241"/>
      <c r="E71" s="222"/>
      <c r="F71" s="218"/>
      <c r="G71" s="222"/>
      <c r="H71" s="218"/>
      <c r="I71" s="222"/>
      <c r="J71" s="218"/>
      <c r="K71" s="222"/>
      <c r="L71" s="218"/>
      <c r="M71" s="222"/>
      <c r="N71" s="224"/>
      <c r="O71" s="222"/>
      <c r="P71" s="224"/>
      <c r="Q71" s="222"/>
      <c r="T71" s="217"/>
      <c r="U71" s="217"/>
      <c r="V71" s="217"/>
      <c r="X71" s="217"/>
      <c r="Y71" s="217"/>
      <c r="Z71" s="217"/>
      <c r="AA71" s="217"/>
      <c r="AC71" s="217"/>
      <c r="AD71" s="217"/>
      <c r="AE71" s="217"/>
      <c r="AF71" s="217"/>
      <c r="AG71" s="217"/>
      <c r="AH71" s="217"/>
      <c r="AJ71" s="217"/>
      <c r="AL71" s="217"/>
      <c r="AM71" s="217"/>
      <c r="AO71" s="217"/>
      <c r="AP71" s="217"/>
      <c r="AQ71" s="217"/>
      <c r="AS71" s="217"/>
      <c r="AT71" s="217"/>
      <c r="AU71" s="217"/>
      <c r="AW71" s="217"/>
      <c r="AX71" s="217"/>
      <c r="AY71" s="217"/>
    </row>
    <row r="72" spans="1:51" s="12" customFormat="1" ht="18" customHeight="1" x14ac:dyDescent="0.15">
      <c r="A72" s="249"/>
      <c r="B72" s="257" t="s">
        <v>32</v>
      </c>
      <c r="C72" s="252"/>
      <c r="D72" s="241"/>
      <c r="E72" s="220">
        <f>$D$63/COUNTA($B$63:$B$74)</f>
        <v>1.2500000000000001E-2</v>
      </c>
      <c r="F72" s="218"/>
      <c r="G72" s="220">
        <f>F$63/COUNTA($B$63:$B$74)</f>
        <v>1.2500000000000001E-2</v>
      </c>
      <c r="H72" s="218"/>
      <c r="I72" s="220">
        <f>H$63/COUNTA($B$63:$B$74)</f>
        <v>1.2500000000000001E-2</v>
      </c>
      <c r="J72" s="218"/>
      <c r="K72" s="220">
        <f>J$63/COUNTA($B$63:$B$74)</f>
        <v>1.2500000000000001E-2</v>
      </c>
      <c r="L72" s="218"/>
      <c r="M72" s="220">
        <f>L$63/COUNTA($B$63:$B$74)</f>
        <v>2.5000000000000001E-2</v>
      </c>
      <c r="N72" s="224"/>
      <c r="O72" s="220">
        <f>N$63/COUNTA($B$63:$B$74)</f>
        <v>1.8749999999999999E-2</v>
      </c>
      <c r="P72" s="224"/>
      <c r="Q72" s="220">
        <f>P$63/COUNTA($B$63:$B$74)</f>
        <v>6.2500000000000003E-3</v>
      </c>
      <c r="T72" s="215">
        <f>Heumarkt!E70</f>
        <v>100</v>
      </c>
      <c r="U72" s="215">
        <f>Heumarkt!G70</f>
        <v>100</v>
      </c>
      <c r="V72" s="215">
        <f>Heumarkt!I70</f>
        <v>100</v>
      </c>
      <c r="X72" s="215">
        <f>Cäcilienstraße!E70</f>
        <v>50</v>
      </c>
      <c r="Y72" s="215">
        <f>Cäcilienstraße!G70</f>
        <v>50</v>
      </c>
      <c r="Z72" s="215">
        <f>Cäcilienstraße!I70</f>
        <v>50</v>
      </c>
      <c r="AA72" s="215">
        <f>Cäcilienstraße!K70</f>
        <v>50</v>
      </c>
      <c r="AC72" s="215">
        <f>Neumarkt!E70</f>
        <v>100</v>
      </c>
      <c r="AD72" s="215">
        <f>Neumarkt!G70</f>
        <v>100</v>
      </c>
      <c r="AE72" s="215">
        <f>Neumarkt!I70</f>
        <v>100</v>
      </c>
      <c r="AF72" s="215">
        <f>Neumarkt!K70</f>
        <v>100</v>
      </c>
      <c r="AG72" s="215">
        <f>Neumarkt!M70</f>
        <v>100</v>
      </c>
      <c r="AH72" s="215">
        <f>Neumarkt!O70</f>
        <v>100</v>
      </c>
      <c r="AJ72" s="215">
        <f>Hahnenstraße!E70</f>
        <v>100</v>
      </c>
      <c r="AL72" s="215">
        <f>Rudolfplatz!E70</f>
        <v>100</v>
      </c>
      <c r="AM72" s="215">
        <f>Rudolfplatz!G70</f>
        <v>100</v>
      </c>
      <c r="AO72" s="215">
        <f>Moltkestraße!E70</f>
        <v>100</v>
      </c>
      <c r="AP72" s="215">
        <f>Moltkestraße!G70</f>
        <v>50</v>
      </c>
      <c r="AQ72" s="215">
        <f>Moltkestraße!I70</f>
        <v>100</v>
      </c>
      <c r="AS72" s="215">
        <f>'Richard-Wagner-Straße'!E70</f>
        <v>100</v>
      </c>
      <c r="AT72" s="215">
        <f>'Richard-Wagner-Straße'!G70</f>
        <v>100</v>
      </c>
      <c r="AU72" s="215">
        <f>'Richard-Wagner-Straße'!I70</f>
        <v>100</v>
      </c>
      <c r="AW72" s="215">
        <f>'Aachener Weiher'!E70</f>
        <v>50</v>
      </c>
      <c r="AX72" s="215">
        <f>'Aachener Weiher'!G70</f>
        <v>50</v>
      </c>
      <c r="AY72" s="215">
        <f>'Aachener Weiher'!I70</f>
        <v>50</v>
      </c>
    </row>
    <row r="73" spans="1:51" s="12" customFormat="1" ht="18" customHeight="1" x14ac:dyDescent="0.15">
      <c r="A73" s="249"/>
      <c r="B73" s="257"/>
      <c r="C73" s="252"/>
      <c r="D73" s="241"/>
      <c r="E73" s="221"/>
      <c r="F73" s="218"/>
      <c r="G73" s="221"/>
      <c r="H73" s="218"/>
      <c r="I73" s="221"/>
      <c r="J73" s="218"/>
      <c r="K73" s="221"/>
      <c r="L73" s="218"/>
      <c r="M73" s="221"/>
      <c r="N73" s="224"/>
      <c r="O73" s="221"/>
      <c r="P73" s="224"/>
      <c r="Q73" s="221"/>
      <c r="T73" s="216"/>
      <c r="U73" s="216"/>
      <c r="V73" s="216"/>
      <c r="X73" s="216"/>
      <c r="Y73" s="216"/>
      <c r="Z73" s="216"/>
      <c r="AA73" s="216"/>
      <c r="AC73" s="216"/>
      <c r="AD73" s="216"/>
      <c r="AE73" s="216"/>
      <c r="AF73" s="216"/>
      <c r="AG73" s="216"/>
      <c r="AH73" s="216"/>
      <c r="AJ73" s="216"/>
      <c r="AL73" s="216"/>
      <c r="AM73" s="216"/>
      <c r="AO73" s="216"/>
      <c r="AP73" s="216"/>
      <c r="AQ73" s="216"/>
      <c r="AS73" s="216"/>
      <c r="AT73" s="216"/>
      <c r="AU73" s="216"/>
      <c r="AW73" s="216"/>
      <c r="AX73" s="216"/>
      <c r="AY73" s="216"/>
    </row>
    <row r="74" spans="1:51" s="12" customFormat="1" ht="18" customHeight="1" thickBot="1" x14ac:dyDescent="0.2">
      <c r="A74" s="250"/>
      <c r="B74" s="258"/>
      <c r="C74" s="253"/>
      <c r="D74" s="242"/>
      <c r="E74" s="222"/>
      <c r="F74" s="219"/>
      <c r="G74" s="222"/>
      <c r="H74" s="219"/>
      <c r="I74" s="222"/>
      <c r="J74" s="219"/>
      <c r="K74" s="222"/>
      <c r="L74" s="219"/>
      <c r="M74" s="222"/>
      <c r="N74" s="225"/>
      <c r="O74" s="222"/>
      <c r="P74" s="225"/>
      <c r="Q74" s="222"/>
      <c r="T74" s="217"/>
      <c r="U74" s="217"/>
      <c r="V74" s="217"/>
      <c r="X74" s="217"/>
      <c r="Y74" s="217"/>
      <c r="Z74" s="217"/>
      <c r="AA74" s="217"/>
      <c r="AC74" s="217"/>
      <c r="AD74" s="217"/>
      <c r="AE74" s="217"/>
      <c r="AF74" s="217"/>
      <c r="AG74" s="217"/>
      <c r="AH74" s="217"/>
      <c r="AJ74" s="217"/>
      <c r="AL74" s="217"/>
      <c r="AM74" s="217"/>
      <c r="AO74" s="217"/>
      <c r="AP74" s="217"/>
      <c r="AQ74" s="217"/>
      <c r="AS74" s="217"/>
      <c r="AT74" s="217"/>
      <c r="AU74" s="217"/>
      <c r="AW74" s="217"/>
      <c r="AX74" s="217"/>
      <c r="AY74" s="217"/>
    </row>
    <row r="75" spans="1:51" s="12" customFormat="1" ht="18.75" customHeight="1" x14ac:dyDescent="0.15">
      <c r="A75" s="249" t="s">
        <v>33</v>
      </c>
      <c r="B75" s="247" t="s">
        <v>34</v>
      </c>
      <c r="C75" s="273"/>
      <c r="D75" s="218">
        <v>0.1</v>
      </c>
      <c r="E75" s="220">
        <f>$D$75/COUNTA($B$75:$B$80)</f>
        <v>0.05</v>
      </c>
      <c r="F75" s="218">
        <v>7.4999999999999997E-2</v>
      </c>
      <c r="G75" s="220">
        <f>F$75/COUNTA($B$75:$B$80)</f>
        <v>3.7499999999999999E-2</v>
      </c>
      <c r="H75" s="218">
        <v>0.125</v>
      </c>
      <c r="I75" s="220">
        <f>H$75/COUNTA($B$75:$B$80)</f>
        <v>6.25E-2</v>
      </c>
      <c r="J75" s="218">
        <v>0.1</v>
      </c>
      <c r="K75" s="220">
        <f>J$75/COUNTA($B$75:$B$80)</f>
        <v>0.05</v>
      </c>
      <c r="L75" s="218">
        <v>0.1</v>
      </c>
      <c r="M75" s="220">
        <f>L$75/COUNTA($B$75:$B$80)</f>
        <v>0.05</v>
      </c>
      <c r="N75" s="218">
        <v>0.125</v>
      </c>
      <c r="O75" s="220">
        <f>N$75/COUNTA($B$75:$B$80)</f>
        <v>6.25E-2</v>
      </c>
      <c r="P75" s="218">
        <v>0.05</v>
      </c>
      <c r="Q75" s="220">
        <f>P$75/COUNTA($B$75:$B$80)</f>
        <v>2.5000000000000001E-2</v>
      </c>
      <c r="T75" s="215">
        <f>Heumarkt!E73</f>
        <v>100</v>
      </c>
      <c r="U75" s="215">
        <f>Heumarkt!G73</f>
        <v>100</v>
      </c>
      <c r="V75" s="215">
        <f>Heumarkt!I73</f>
        <v>100</v>
      </c>
      <c r="X75" s="215">
        <f>Cäcilienstraße!E73</f>
        <v>100</v>
      </c>
      <c r="Y75" s="215">
        <f>Cäcilienstraße!G73</f>
        <v>100</v>
      </c>
      <c r="Z75" s="215">
        <f>Cäcilienstraße!I73</f>
        <v>100</v>
      </c>
      <c r="AA75" s="215">
        <f>Cäcilienstraße!K73</f>
        <v>50</v>
      </c>
      <c r="AC75" s="215">
        <f>Neumarkt!E73</f>
        <v>0</v>
      </c>
      <c r="AD75" s="215">
        <f>Neumarkt!G73</f>
        <v>50</v>
      </c>
      <c r="AE75" s="215">
        <f>Neumarkt!I73</f>
        <v>50</v>
      </c>
      <c r="AF75" s="215">
        <f>Neumarkt!K73</f>
        <v>100</v>
      </c>
      <c r="AG75" s="215">
        <f>Neumarkt!M73</f>
        <v>100</v>
      </c>
      <c r="AH75" s="215">
        <f>Neumarkt!O73</f>
        <v>100</v>
      </c>
      <c r="AJ75" s="215">
        <f>Hahnenstraße!E73</f>
        <v>100</v>
      </c>
      <c r="AL75" s="215">
        <f>Rudolfplatz!E73</f>
        <v>100</v>
      </c>
      <c r="AM75" s="215">
        <f>Rudolfplatz!G73</f>
        <v>100</v>
      </c>
      <c r="AO75" s="215">
        <f>Moltkestraße!E73</f>
        <v>100</v>
      </c>
      <c r="AP75" s="215">
        <f>Moltkestraße!G73</f>
        <v>50</v>
      </c>
      <c r="AQ75" s="215">
        <f>Moltkestraße!I73</f>
        <v>50</v>
      </c>
      <c r="AS75" s="215">
        <f>'Richard-Wagner-Straße'!E73</f>
        <v>50</v>
      </c>
      <c r="AT75" s="215">
        <f>'Richard-Wagner-Straße'!G73</f>
        <v>50</v>
      </c>
      <c r="AU75" s="215">
        <f>'Richard-Wagner-Straße'!I73</f>
        <v>100</v>
      </c>
      <c r="AW75" s="215">
        <f>'Aachener Weiher'!E73</f>
        <v>100</v>
      </c>
      <c r="AX75" s="215">
        <f>'Aachener Weiher'!G73</f>
        <v>50</v>
      </c>
      <c r="AY75" s="215">
        <f>'Aachener Weiher'!I73</f>
        <v>50</v>
      </c>
    </row>
    <row r="76" spans="1:51" s="12" customFormat="1" ht="18.75" customHeight="1" x14ac:dyDescent="0.15">
      <c r="A76" s="249"/>
      <c r="B76" s="247"/>
      <c r="C76" s="273"/>
      <c r="D76" s="218"/>
      <c r="E76" s="221"/>
      <c r="F76" s="218"/>
      <c r="G76" s="221"/>
      <c r="H76" s="218"/>
      <c r="I76" s="221"/>
      <c r="J76" s="218"/>
      <c r="K76" s="221"/>
      <c r="L76" s="218"/>
      <c r="M76" s="221"/>
      <c r="N76" s="218"/>
      <c r="O76" s="221"/>
      <c r="P76" s="218"/>
      <c r="Q76" s="221"/>
      <c r="T76" s="216"/>
      <c r="U76" s="216"/>
      <c r="V76" s="216"/>
      <c r="X76" s="216"/>
      <c r="Y76" s="216"/>
      <c r="Z76" s="216"/>
      <c r="AA76" s="216"/>
      <c r="AC76" s="216"/>
      <c r="AD76" s="216"/>
      <c r="AE76" s="216"/>
      <c r="AF76" s="216"/>
      <c r="AG76" s="216"/>
      <c r="AH76" s="216"/>
      <c r="AJ76" s="216"/>
      <c r="AL76" s="216"/>
      <c r="AM76" s="216"/>
      <c r="AO76" s="216"/>
      <c r="AP76" s="216"/>
      <c r="AQ76" s="216"/>
      <c r="AS76" s="216"/>
      <c r="AT76" s="216"/>
      <c r="AU76" s="216"/>
      <c r="AW76" s="216"/>
      <c r="AX76" s="216"/>
      <c r="AY76" s="216"/>
    </row>
    <row r="77" spans="1:51" s="12" customFormat="1" ht="18.75" customHeight="1" thickBot="1" x14ac:dyDescent="0.2">
      <c r="A77" s="250"/>
      <c r="B77" s="248"/>
      <c r="C77" s="274"/>
      <c r="D77" s="219"/>
      <c r="E77" s="222"/>
      <c r="F77" s="219"/>
      <c r="G77" s="222"/>
      <c r="H77" s="219"/>
      <c r="I77" s="222"/>
      <c r="J77" s="219"/>
      <c r="K77" s="222"/>
      <c r="L77" s="219"/>
      <c r="M77" s="222"/>
      <c r="N77" s="219"/>
      <c r="O77" s="222"/>
      <c r="P77" s="219"/>
      <c r="Q77" s="222"/>
      <c r="T77" s="217"/>
      <c r="U77" s="217"/>
      <c r="V77" s="217"/>
      <c r="X77" s="217"/>
      <c r="Y77" s="217"/>
      <c r="Z77" s="217"/>
      <c r="AA77" s="217"/>
      <c r="AC77" s="217"/>
      <c r="AD77" s="217"/>
      <c r="AE77" s="217"/>
      <c r="AF77" s="217"/>
      <c r="AG77" s="217"/>
      <c r="AH77" s="217"/>
      <c r="AJ77" s="217"/>
      <c r="AL77" s="217"/>
      <c r="AM77" s="217"/>
      <c r="AO77" s="217"/>
      <c r="AP77" s="217"/>
      <c r="AQ77" s="217"/>
      <c r="AS77" s="217"/>
      <c r="AT77" s="217"/>
      <c r="AU77" s="217"/>
      <c r="AW77" s="217"/>
      <c r="AX77" s="217"/>
      <c r="AY77" s="217"/>
    </row>
    <row r="78" spans="1:51" s="12" customFormat="1" ht="18" customHeight="1" x14ac:dyDescent="0.15">
      <c r="A78" s="249"/>
      <c r="B78" s="247" t="s">
        <v>35</v>
      </c>
      <c r="C78" s="273"/>
      <c r="D78" s="218"/>
      <c r="E78" s="220">
        <f>$D$75/COUNTA($B$75:$B$80)</f>
        <v>0.05</v>
      </c>
      <c r="F78" s="218"/>
      <c r="G78" s="220">
        <f>F$75/COUNTA($B$75:$B$80)</f>
        <v>3.7499999999999999E-2</v>
      </c>
      <c r="H78" s="218"/>
      <c r="I78" s="220">
        <f>H$75/COUNTA($B$75:$B$80)</f>
        <v>6.25E-2</v>
      </c>
      <c r="J78" s="218"/>
      <c r="K78" s="220">
        <f>J$75/COUNTA($B$75:$B$80)</f>
        <v>0.05</v>
      </c>
      <c r="L78" s="218"/>
      <c r="M78" s="220">
        <f>L$75/COUNTA($B$75:$B$80)</f>
        <v>0.05</v>
      </c>
      <c r="N78" s="218"/>
      <c r="O78" s="220">
        <f>N$75/COUNTA($B$75:$B$80)</f>
        <v>6.25E-2</v>
      </c>
      <c r="P78" s="218"/>
      <c r="Q78" s="220">
        <f>P$75/COUNTA($B$75:$B$80)</f>
        <v>2.5000000000000001E-2</v>
      </c>
      <c r="T78" s="215">
        <f>Heumarkt!E76</f>
        <v>100</v>
      </c>
      <c r="U78" s="215">
        <f>Heumarkt!G76</f>
        <v>50</v>
      </c>
      <c r="V78" s="215">
        <f>Heumarkt!I76</f>
        <v>100</v>
      </c>
      <c r="X78" s="215">
        <f>Cäcilienstraße!E76</f>
        <v>50</v>
      </c>
      <c r="Y78" s="215">
        <f>Cäcilienstraße!G76</f>
        <v>50</v>
      </c>
      <c r="Z78" s="215">
        <f>Cäcilienstraße!I76</f>
        <v>50</v>
      </c>
      <c r="AA78" s="215">
        <f>Cäcilienstraße!K76</f>
        <v>100</v>
      </c>
      <c r="AC78" s="215">
        <f>Neumarkt!E76</f>
        <v>100</v>
      </c>
      <c r="AD78" s="215">
        <f>Neumarkt!G76</f>
        <v>100</v>
      </c>
      <c r="AE78" s="215">
        <f>Neumarkt!I76</f>
        <v>100</v>
      </c>
      <c r="AF78" s="215">
        <f>Neumarkt!K76</f>
        <v>100</v>
      </c>
      <c r="AG78" s="215">
        <f>Neumarkt!M76</f>
        <v>100</v>
      </c>
      <c r="AH78" s="215">
        <f>Neumarkt!O76</f>
        <v>100</v>
      </c>
      <c r="AJ78" s="215">
        <f>Hahnenstraße!E76</f>
        <v>100</v>
      </c>
      <c r="AL78" s="215">
        <f>Rudolfplatz!E76</f>
        <v>100</v>
      </c>
      <c r="AM78" s="215">
        <f>Rudolfplatz!G76</f>
        <v>50</v>
      </c>
      <c r="AO78" s="215">
        <f>Moltkestraße!E76</f>
        <v>100</v>
      </c>
      <c r="AP78" s="215">
        <f>Moltkestraße!G76</f>
        <v>50</v>
      </c>
      <c r="AQ78" s="215">
        <f>Moltkestraße!I76</f>
        <v>50</v>
      </c>
      <c r="AS78" s="215">
        <f>'Richard-Wagner-Straße'!E76</f>
        <v>100</v>
      </c>
      <c r="AT78" s="215">
        <f>'Richard-Wagner-Straße'!G76</f>
        <v>100</v>
      </c>
      <c r="AU78" s="215">
        <f>'Richard-Wagner-Straße'!I76</f>
        <v>100</v>
      </c>
      <c r="AW78" s="215">
        <f>'Aachener Weiher'!E76</f>
        <v>100</v>
      </c>
      <c r="AX78" s="215">
        <f>'Aachener Weiher'!G76</f>
        <v>50</v>
      </c>
      <c r="AY78" s="215">
        <f>'Aachener Weiher'!I76</f>
        <v>50</v>
      </c>
    </row>
    <row r="79" spans="1:51" s="12" customFormat="1" ht="18" customHeight="1" x14ac:dyDescent="0.15">
      <c r="A79" s="249"/>
      <c r="B79" s="247"/>
      <c r="C79" s="273"/>
      <c r="D79" s="218"/>
      <c r="E79" s="221"/>
      <c r="F79" s="218"/>
      <c r="G79" s="221"/>
      <c r="H79" s="218"/>
      <c r="I79" s="221"/>
      <c r="J79" s="218"/>
      <c r="K79" s="221"/>
      <c r="L79" s="218"/>
      <c r="M79" s="221"/>
      <c r="N79" s="218"/>
      <c r="O79" s="221"/>
      <c r="P79" s="218"/>
      <c r="Q79" s="221"/>
      <c r="T79" s="216"/>
      <c r="U79" s="216"/>
      <c r="V79" s="216"/>
      <c r="X79" s="216"/>
      <c r="Y79" s="216"/>
      <c r="Z79" s="216"/>
      <c r="AA79" s="216"/>
      <c r="AC79" s="216"/>
      <c r="AD79" s="216"/>
      <c r="AE79" s="216"/>
      <c r="AF79" s="216"/>
      <c r="AG79" s="216"/>
      <c r="AH79" s="216"/>
      <c r="AJ79" s="216"/>
      <c r="AL79" s="216"/>
      <c r="AM79" s="216"/>
      <c r="AO79" s="216"/>
      <c r="AP79" s="216"/>
      <c r="AQ79" s="216"/>
      <c r="AS79" s="216"/>
      <c r="AT79" s="216"/>
      <c r="AU79" s="216"/>
      <c r="AW79" s="216"/>
      <c r="AX79" s="216"/>
      <c r="AY79" s="216"/>
    </row>
    <row r="80" spans="1:51" s="12" customFormat="1" ht="18" customHeight="1" thickBot="1" x14ac:dyDescent="0.2">
      <c r="A80" s="250"/>
      <c r="B80" s="248"/>
      <c r="C80" s="274"/>
      <c r="D80" s="219"/>
      <c r="E80" s="222"/>
      <c r="F80" s="219"/>
      <c r="G80" s="222"/>
      <c r="H80" s="219"/>
      <c r="I80" s="222"/>
      <c r="J80" s="219"/>
      <c r="K80" s="222"/>
      <c r="L80" s="219"/>
      <c r="M80" s="222"/>
      <c r="N80" s="219"/>
      <c r="O80" s="222"/>
      <c r="P80" s="219"/>
      <c r="Q80" s="222"/>
      <c r="T80" s="217"/>
      <c r="U80" s="217"/>
      <c r="V80" s="217"/>
      <c r="X80" s="217"/>
      <c r="Y80" s="217"/>
      <c r="Z80" s="217"/>
      <c r="AA80" s="217"/>
      <c r="AC80" s="217"/>
      <c r="AD80" s="217"/>
      <c r="AE80" s="217"/>
      <c r="AF80" s="217"/>
      <c r="AG80" s="217"/>
      <c r="AH80" s="217"/>
      <c r="AJ80" s="217"/>
      <c r="AL80" s="217"/>
      <c r="AM80" s="217"/>
      <c r="AO80" s="217"/>
      <c r="AP80" s="217"/>
      <c r="AQ80" s="217"/>
      <c r="AS80" s="217"/>
      <c r="AT80" s="217"/>
      <c r="AU80" s="217"/>
      <c r="AW80" s="217"/>
      <c r="AX80" s="217"/>
      <c r="AY80" s="217"/>
    </row>
    <row r="81" spans="1:51" s="12" customFormat="1" ht="18" customHeight="1" x14ac:dyDescent="0.15">
      <c r="A81" s="249" t="s">
        <v>37</v>
      </c>
      <c r="B81" s="247" t="s">
        <v>38</v>
      </c>
      <c r="C81" s="273"/>
      <c r="D81" s="218">
        <v>0.1</v>
      </c>
      <c r="E81" s="220">
        <v>0.04</v>
      </c>
      <c r="F81" s="218">
        <v>7.4999999999999997E-2</v>
      </c>
      <c r="G81" s="220">
        <f>F$81/COUNTA($B$81:$B$89)</f>
        <v>2.4999999999999998E-2</v>
      </c>
      <c r="H81" s="218">
        <v>0.125</v>
      </c>
      <c r="I81" s="220">
        <f>H$81/COUNTA($B$81:$B$89)</f>
        <v>4.1666666666666664E-2</v>
      </c>
      <c r="J81" s="218">
        <v>0.1</v>
      </c>
      <c r="K81" s="220">
        <f>J$81/COUNTA($B$81:$B$89)</f>
        <v>3.3333333333333333E-2</v>
      </c>
      <c r="L81" s="218">
        <v>0.1</v>
      </c>
      <c r="M81" s="220">
        <f>L$81/COUNTA($B$81:$B$89)</f>
        <v>3.3333333333333333E-2</v>
      </c>
      <c r="N81" s="218">
        <v>0.125</v>
      </c>
      <c r="O81" s="220">
        <f>N$81/COUNTA($B$81:$B$89)</f>
        <v>4.1666666666666664E-2</v>
      </c>
      <c r="P81" s="218">
        <v>0.05</v>
      </c>
      <c r="Q81" s="220">
        <f>P$81/COUNTA($B$81:$B$89)</f>
        <v>1.6666666666666666E-2</v>
      </c>
      <c r="T81" s="215">
        <f>Heumarkt!E79</f>
        <v>100</v>
      </c>
      <c r="U81" s="215">
        <f>Heumarkt!G79</f>
        <v>100</v>
      </c>
      <c r="V81" s="215">
        <f>Heumarkt!I79</f>
        <v>100</v>
      </c>
      <c r="X81" s="215">
        <f>Cäcilienstraße!E79</f>
        <v>100</v>
      </c>
      <c r="Y81" s="215">
        <f>Cäcilienstraße!G79</f>
        <v>100</v>
      </c>
      <c r="Z81" s="215">
        <f>Cäcilienstraße!I79</f>
        <v>100</v>
      </c>
      <c r="AA81" s="215">
        <f>Cäcilienstraße!K79</f>
        <v>100</v>
      </c>
      <c r="AC81" s="215">
        <f>Neumarkt!E79</f>
        <v>100</v>
      </c>
      <c r="AD81" s="215">
        <f>Neumarkt!G79</f>
        <v>100</v>
      </c>
      <c r="AE81" s="215">
        <f>Neumarkt!I79</f>
        <v>100</v>
      </c>
      <c r="AF81" s="215">
        <f>Neumarkt!K79</f>
        <v>100</v>
      </c>
      <c r="AG81" s="215">
        <f>Neumarkt!M79</f>
        <v>100</v>
      </c>
      <c r="AH81" s="215">
        <f>Neumarkt!O79</f>
        <v>100</v>
      </c>
      <c r="AJ81" s="215">
        <f>Hahnenstraße!E79</f>
        <v>100</v>
      </c>
      <c r="AL81" s="215">
        <f>Rudolfplatz!E79</f>
        <v>50</v>
      </c>
      <c r="AM81" s="215">
        <f>Rudolfplatz!G79</f>
        <v>100</v>
      </c>
      <c r="AO81" s="215">
        <f>Moltkestraße!E79</f>
        <v>100</v>
      </c>
      <c r="AP81" s="215">
        <f>Moltkestraße!G79</f>
        <v>50</v>
      </c>
      <c r="AQ81" s="215">
        <f>Moltkestraße!I79</f>
        <v>50</v>
      </c>
      <c r="AS81" s="215">
        <f>'Richard-Wagner-Straße'!E79</f>
        <v>100</v>
      </c>
      <c r="AT81" s="215">
        <f>'Richard-Wagner-Straße'!G79</f>
        <v>100</v>
      </c>
      <c r="AU81" s="215">
        <f>'Richard-Wagner-Straße'!I79</f>
        <v>100</v>
      </c>
      <c r="AW81" s="215">
        <f>'Aachener Weiher'!E79</f>
        <v>100</v>
      </c>
      <c r="AX81" s="215">
        <f>'Aachener Weiher'!G79</f>
        <v>100</v>
      </c>
      <c r="AY81" s="215">
        <f>'Aachener Weiher'!I79</f>
        <v>100</v>
      </c>
    </row>
    <row r="82" spans="1:51" s="12" customFormat="1" ht="18" customHeight="1" x14ac:dyDescent="0.15">
      <c r="A82" s="249"/>
      <c r="B82" s="247"/>
      <c r="C82" s="273"/>
      <c r="D82" s="218"/>
      <c r="E82" s="221"/>
      <c r="F82" s="218"/>
      <c r="G82" s="221"/>
      <c r="H82" s="218"/>
      <c r="I82" s="221"/>
      <c r="J82" s="218"/>
      <c r="K82" s="221"/>
      <c r="L82" s="218"/>
      <c r="M82" s="221"/>
      <c r="N82" s="218"/>
      <c r="O82" s="221"/>
      <c r="P82" s="218"/>
      <c r="Q82" s="221"/>
      <c r="T82" s="216"/>
      <c r="U82" s="216"/>
      <c r="V82" s="216"/>
      <c r="X82" s="216"/>
      <c r="Y82" s="216"/>
      <c r="Z82" s="216"/>
      <c r="AA82" s="216"/>
      <c r="AC82" s="216"/>
      <c r="AD82" s="216"/>
      <c r="AE82" s="216"/>
      <c r="AF82" s="216"/>
      <c r="AG82" s="216"/>
      <c r="AH82" s="216"/>
      <c r="AJ82" s="216"/>
      <c r="AL82" s="216"/>
      <c r="AM82" s="216"/>
      <c r="AO82" s="216"/>
      <c r="AP82" s="216"/>
      <c r="AQ82" s="216"/>
      <c r="AS82" s="216"/>
      <c r="AT82" s="216"/>
      <c r="AU82" s="216"/>
      <c r="AW82" s="216"/>
      <c r="AX82" s="216"/>
      <c r="AY82" s="216"/>
    </row>
    <row r="83" spans="1:51" s="12" customFormat="1" ht="18" customHeight="1" thickBot="1" x14ac:dyDescent="0.2">
      <c r="A83" s="250"/>
      <c r="B83" s="248"/>
      <c r="C83" s="274"/>
      <c r="D83" s="219"/>
      <c r="E83" s="222"/>
      <c r="F83" s="219"/>
      <c r="G83" s="222"/>
      <c r="H83" s="219"/>
      <c r="I83" s="222"/>
      <c r="J83" s="219"/>
      <c r="K83" s="222"/>
      <c r="L83" s="219"/>
      <c r="M83" s="222"/>
      <c r="N83" s="219"/>
      <c r="O83" s="222"/>
      <c r="P83" s="219"/>
      <c r="Q83" s="222"/>
      <c r="T83" s="217"/>
      <c r="U83" s="217"/>
      <c r="V83" s="217"/>
      <c r="X83" s="217"/>
      <c r="Y83" s="217"/>
      <c r="Z83" s="217"/>
      <c r="AA83" s="217"/>
      <c r="AC83" s="217"/>
      <c r="AD83" s="217"/>
      <c r="AE83" s="217"/>
      <c r="AF83" s="217"/>
      <c r="AG83" s="217"/>
      <c r="AH83" s="217"/>
      <c r="AJ83" s="217"/>
      <c r="AL83" s="217"/>
      <c r="AM83" s="217"/>
      <c r="AO83" s="217"/>
      <c r="AP83" s="217"/>
      <c r="AQ83" s="217"/>
      <c r="AS83" s="217"/>
      <c r="AT83" s="217"/>
      <c r="AU83" s="217"/>
      <c r="AW83" s="217"/>
      <c r="AX83" s="217"/>
      <c r="AY83" s="217"/>
    </row>
    <row r="84" spans="1:51" s="12" customFormat="1" ht="18" customHeight="1" x14ac:dyDescent="0.15">
      <c r="A84" s="249"/>
      <c r="B84" s="247" t="s">
        <v>39</v>
      </c>
      <c r="C84" s="273"/>
      <c r="D84" s="218"/>
      <c r="E84" s="220">
        <v>0.04</v>
      </c>
      <c r="F84" s="218"/>
      <c r="G84" s="220">
        <f>F$81/COUNTA($B$81:$B$89)</f>
        <v>2.4999999999999998E-2</v>
      </c>
      <c r="H84" s="218"/>
      <c r="I84" s="220">
        <f>H$81/COUNTA($B$81:$B$89)</f>
        <v>4.1666666666666664E-2</v>
      </c>
      <c r="J84" s="218"/>
      <c r="K84" s="220">
        <f>J$81/COUNTA($B$81:$B$89)</f>
        <v>3.3333333333333333E-2</v>
      </c>
      <c r="L84" s="218"/>
      <c r="M84" s="220">
        <f>L$81/COUNTA($B$81:$B$89)</f>
        <v>3.3333333333333333E-2</v>
      </c>
      <c r="N84" s="218"/>
      <c r="O84" s="220">
        <f>N$81/COUNTA($B$81:$B$89)</f>
        <v>4.1666666666666664E-2</v>
      </c>
      <c r="P84" s="218"/>
      <c r="Q84" s="220">
        <f>P$81/COUNTA($B$81:$B$89)</f>
        <v>1.6666666666666666E-2</v>
      </c>
      <c r="T84" s="215">
        <f>Heumarkt!E82</f>
        <v>50</v>
      </c>
      <c r="U84" s="215">
        <f>Heumarkt!G82</f>
        <v>50</v>
      </c>
      <c r="V84" s="215">
        <f>Heumarkt!I82</f>
        <v>100</v>
      </c>
      <c r="X84" s="215">
        <f>Cäcilienstraße!E82</f>
        <v>100</v>
      </c>
      <c r="Y84" s="215">
        <f>Cäcilienstraße!G82</f>
        <v>100</v>
      </c>
      <c r="Z84" s="215">
        <f>Cäcilienstraße!I82</f>
        <v>100</v>
      </c>
      <c r="AA84" s="215">
        <f>Cäcilienstraße!K82</f>
        <v>100</v>
      </c>
      <c r="AC84" s="215">
        <f>Neumarkt!E82</f>
        <v>100</v>
      </c>
      <c r="AD84" s="215">
        <f>Neumarkt!G82</f>
        <v>100</v>
      </c>
      <c r="AE84" s="215">
        <f>Neumarkt!I82</f>
        <v>100</v>
      </c>
      <c r="AF84" s="215">
        <f>Neumarkt!K82</f>
        <v>100</v>
      </c>
      <c r="AG84" s="215">
        <f>Neumarkt!M82</f>
        <v>100</v>
      </c>
      <c r="AH84" s="215">
        <f>Neumarkt!O82</f>
        <v>100</v>
      </c>
      <c r="AJ84" s="215">
        <f>Hahnenstraße!E82</f>
        <v>100</v>
      </c>
      <c r="AL84" s="215">
        <f>Rudolfplatz!E82</f>
        <v>100</v>
      </c>
      <c r="AM84" s="215">
        <f>Rudolfplatz!G82</f>
        <v>100</v>
      </c>
      <c r="AO84" s="215">
        <f>Moltkestraße!E82</f>
        <v>100</v>
      </c>
      <c r="AP84" s="215">
        <f>Moltkestraße!G82</f>
        <v>50</v>
      </c>
      <c r="AQ84" s="215">
        <f>Moltkestraße!I82</f>
        <v>50</v>
      </c>
      <c r="AS84" s="215">
        <f>'Richard-Wagner-Straße'!E82</f>
        <v>100</v>
      </c>
      <c r="AT84" s="215">
        <f>'Richard-Wagner-Straße'!G82</f>
        <v>50</v>
      </c>
      <c r="AU84" s="215">
        <f>'Richard-Wagner-Straße'!I82</f>
        <v>100</v>
      </c>
      <c r="AW84" s="215">
        <f>'Aachener Weiher'!E82</f>
        <v>100</v>
      </c>
      <c r="AX84" s="215">
        <f>'Aachener Weiher'!G82</f>
        <v>50</v>
      </c>
      <c r="AY84" s="215">
        <f>'Aachener Weiher'!I82</f>
        <v>100</v>
      </c>
    </row>
    <row r="85" spans="1:51" s="12" customFormat="1" ht="18" customHeight="1" x14ac:dyDescent="0.15">
      <c r="A85" s="249"/>
      <c r="B85" s="247"/>
      <c r="C85" s="273"/>
      <c r="D85" s="218"/>
      <c r="E85" s="221"/>
      <c r="F85" s="218"/>
      <c r="G85" s="221"/>
      <c r="H85" s="218"/>
      <c r="I85" s="221"/>
      <c r="J85" s="218"/>
      <c r="K85" s="221"/>
      <c r="L85" s="218"/>
      <c r="M85" s="221"/>
      <c r="N85" s="218"/>
      <c r="O85" s="221"/>
      <c r="P85" s="218"/>
      <c r="Q85" s="221"/>
      <c r="T85" s="216"/>
      <c r="U85" s="216"/>
      <c r="V85" s="216"/>
      <c r="X85" s="216"/>
      <c r="Y85" s="216"/>
      <c r="Z85" s="216"/>
      <c r="AA85" s="216"/>
      <c r="AC85" s="216"/>
      <c r="AD85" s="216"/>
      <c r="AE85" s="216"/>
      <c r="AF85" s="216"/>
      <c r="AG85" s="216"/>
      <c r="AH85" s="216"/>
      <c r="AJ85" s="216"/>
      <c r="AL85" s="216"/>
      <c r="AM85" s="216"/>
      <c r="AO85" s="216"/>
      <c r="AP85" s="216"/>
      <c r="AQ85" s="216"/>
      <c r="AS85" s="216"/>
      <c r="AT85" s="216"/>
      <c r="AU85" s="216"/>
      <c r="AW85" s="216"/>
      <c r="AX85" s="216"/>
      <c r="AY85" s="216"/>
    </row>
    <row r="86" spans="1:51" s="12" customFormat="1" ht="18" customHeight="1" thickBot="1" x14ac:dyDescent="0.2">
      <c r="A86" s="250"/>
      <c r="B86" s="248"/>
      <c r="C86" s="274"/>
      <c r="D86" s="219"/>
      <c r="E86" s="222"/>
      <c r="F86" s="219"/>
      <c r="G86" s="222"/>
      <c r="H86" s="219"/>
      <c r="I86" s="222"/>
      <c r="J86" s="219"/>
      <c r="K86" s="222"/>
      <c r="L86" s="219"/>
      <c r="M86" s="222"/>
      <c r="N86" s="219"/>
      <c r="O86" s="222"/>
      <c r="P86" s="219"/>
      <c r="Q86" s="222"/>
      <c r="T86" s="217"/>
      <c r="U86" s="217"/>
      <c r="V86" s="217"/>
      <c r="X86" s="217"/>
      <c r="Y86" s="217"/>
      <c r="Z86" s="217"/>
      <c r="AA86" s="217"/>
      <c r="AC86" s="217"/>
      <c r="AD86" s="217"/>
      <c r="AE86" s="217"/>
      <c r="AF86" s="217"/>
      <c r="AG86" s="217"/>
      <c r="AH86" s="217"/>
      <c r="AJ86" s="217"/>
      <c r="AL86" s="217"/>
      <c r="AM86" s="217"/>
      <c r="AO86" s="217"/>
      <c r="AP86" s="217"/>
      <c r="AQ86" s="217"/>
      <c r="AS86" s="217"/>
      <c r="AT86" s="217"/>
      <c r="AU86" s="217"/>
      <c r="AW86" s="217"/>
      <c r="AX86" s="217"/>
      <c r="AY86" s="217"/>
    </row>
    <row r="87" spans="1:51" s="12" customFormat="1" ht="18" customHeight="1" x14ac:dyDescent="0.15">
      <c r="A87" s="249"/>
      <c r="B87" s="247" t="s">
        <v>40</v>
      </c>
      <c r="C87" s="273"/>
      <c r="D87" s="218"/>
      <c r="E87" s="220">
        <v>0.02</v>
      </c>
      <c r="F87" s="218"/>
      <c r="G87" s="220">
        <f>F$81/COUNTA($B$81:$B$89)</f>
        <v>2.4999999999999998E-2</v>
      </c>
      <c r="H87" s="218"/>
      <c r="I87" s="220">
        <f>H$81/COUNTA($B$81:$B$89)</f>
        <v>4.1666666666666664E-2</v>
      </c>
      <c r="J87" s="218"/>
      <c r="K87" s="220">
        <f>J$81/COUNTA($B$81:$B$89)</f>
        <v>3.3333333333333333E-2</v>
      </c>
      <c r="L87" s="218"/>
      <c r="M87" s="220">
        <f>L$81/COUNTA($B$81:$B$89)</f>
        <v>3.3333333333333333E-2</v>
      </c>
      <c r="N87" s="218"/>
      <c r="O87" s="220">
        <f>N$81/COUNTA($B$81:$B$89)</f>
        <v>4.1666666666666664E-2</v>
      </c>
      <c r="P87" s="218"/>
      <c r="Q87" s="220">
        <f>P$81/COUNTA($B$81:$B$89)</f>
        <v>1.6666666666666666E-2</v>
      </c>
      <c r="T87" s="215">
        <f>Heumarkt!E85</f>
        <v>100</v>
      </c>
      <c r="U87" s="215">
        <f>Heumarkt!G85</f>
        <v>100</v>
      </c>
      <c r="V87" s="215">
        <f>Heumarkt!I85</f>
        <v>100</v>
      </c>
      <c r="X87" s="215">
        <f>Cäcilienstraße!E85</f>
        <v>100</v>
      </c>
      <c r="Y87" s="215">
        <f>Cäcilienstraße!G85</f>
        <v>100</v>
      </c>
      <c r="Z87" s="215">
        <f>Cäcilienstraße!I85</f>
        <v>100</v>
      </c>
      <c r="AA87" s="215">
        <f>Cäcilienstraße!K85</f>
        <v>100</v>
      </c>
      <c r="AC87" s="215">
        <f>Neumarkt!E85</f>
        <v>100</v>
      </c>
      <c r="AD87" s="215">
        <f>Neumarkt!G85</f>
        <v>100</v>
      </c>
      <c r="AE87" s="215">
        <f>Neumarkt!I85</f>
        <v>100</v>
      </c>
      <c r="AF87" s="215">
        <f>Neumarkt!K85</f>
        <v>100</v>
      </c>
      <c r="AG87" s="215">
        <f>Neumarkt!M85</f>
        <v>100</v>
      </c>
      <c r="AH87" s="215">
        <f>Neumarkt!O85</f>
        <v>100</v>
      </c>
      <c r="AJ87" s="215">
        <f>Hahnenstraße!E85</f>
        <v>100</v>
      </c>
      <c r="AL87" s="215">
        <f>Rudolfplatz!E85</f>
        <v>100</v>
      </c>
      <c r="AM87" s="215">
        <f>Rudolfplatz!G85</f>
        <v>100</v>
      </c>
      <c r="AO87" s="215">
        <f>Moltkestraße!E85</f>
        <v>100</v>
      </c>
      <c r="AP87" s="215">
        <f>Moltkestraße!G85</f>
        <v>100</v>
      </c>
      <c r="AQ87" s="215">
        <f>Moltkestraße!I85</f>
        <v>100</v>
      </c>
      <c r="AS87" s="215">
        <f>'Richard-Wagner-Straße'!E85</f>
        <v>100</v>
      </c>
      <c r="AT87" s="215">
        <f>'Richard-Wagner-Straße'!G85</f>
        <v>100</v>
      </c>
      <c r="AU87" s="215">
        <f>'Richard-Wagner-Straße'!I85</f>
        <v>100</v>
      </c>
      <c r="AW87" s="215">
        <f>'Aachener Weiher'!E85</f>
        <v>100</v>
      </c>
      <c r="AX87" s="215">
        <f>'Aachener Weiher'!G85</f>
        <v>100</v>
      </c>
      <c r="AY87" s="215">
        <f>'Aachener Weiher'!I85</f>
        <v>100</v>
      </c>
    </row>
    <row r="88" spans="1:51" s="12" customFormat="1" ht="18" customHeight="1" x14ac:dyDescent="0.15">
      <c r="A88" s="249"/>
      <c r="B88" s="247"/>
      <c r="C88" s="273"/>
      <c r="D88" s="218"/>
      <c r="E88" s="221"/>
      <c r="F88" s="218"/>
      <c r="G88" s="221"/>
      <c r="H88" s="218"/>
      <c r="I88" s="221"/>
      <c r="J88" s="218"/>
      <c r="K88" s="221"/>
      <c r="L88" s="218"/>
      <c r="M88" s="221"/>
      <c r="N88" s="218"/>
      <c r="O88" s="221"/>
      <c r="P88" s="218"/>
      <c r="Q88" s="221"/>
      <c r="T88" s="216"/>
      <c r="U88" s="216"/>
      <c r="V88" s="216"/>
      <c r="X88" s="216"/>
      <c r="Y88" s="216"/>
      <c r="Z88" s="216"/>
      <c r="AA88" s="216"/>
      <c r="AC88" s="216"/>
      <c r="AD88" s="216"/>
      <c r="AE88" s="216"/>
      <c r="AF88" s="216"/>
      <c r="AG88" s="216"/>
      <c r="AH88" s="216"/>
      <c r="AJ88" s="216"/>
      <c r="AL88" s="216"/>
      <c r="AM88" s="216"/>
      <c r="AO88" s="216"/>
      <c r="AP88" s="216"/>
      <c r="AQ88" s="216"/>
      <c r="AS88" s="216"/>
      <c r="AT88" s="216"/>
      <c r="AU88" s="216"/>
      <c r="AW88" s="216"/>
      <c r="AX88" s="216"/>
      <c r="AY88" s="216"/>
    </row>
    <row r="89" spans="1:51" s="12" customFormat="1" ht="18" customHeight="1" thickBot="1" x14ac:dyDescent="0.2">
      <c r="A89" s="250"/>
      <c r="B89" s="248"/>
      <c r="C89" s="274"/>
      <c r="D89" s="219"/>
      <c r="E89" s="222"/>
      <c r="F89" s="219"/>
      <c r="G89" s="222"/>
      <c r="H89" s="219"/>
      <c r="I89" s="222"/>
      <c r="J89" s="219"/>
      <c r="K89" s="222"/>
      <c r="L89" s="219"/>
      <c r="M89" s="222"/>
      <c r="N89" s="219"/>
      <c r="O89" s="222"/>
      <c r="P89" s="219"/>
      <c r="Q89" s="222"/>
      <c r="T89" s="217"/>
      <c r="U89" s="217"/>
      <c r="V89" s="217"/>
      <c r="X89" s="217"/>
      <c r="Y89" s="217"/>
      <c r="Z89" s="217"/>
      <c r="AA89" s="217"/>
      <c r="AC89" s="217"/>
      <c r="AD89" s="217"/>
      <c r="AE89" s="217"/>
      <c r="AF89" s="217"/>
      <c r="AG89" s="217"/>
      <c r="AH89" s="217"/>
      <c r="AJ89" s="217"/>
      <c r="AL89" s="217"/>
      <c r="AM89" s="217"/>
      <c r="AO89" s="217"/>
      <c r="AP89" s="217"/>
      <c r="AQ89" s="217"/>
      <c r="AS89" s="217"/>
      <c r="AT89" s="217"/>
      <c r="AU89" s="217"/>
      <c r="AW89" s="217"/>
      <c r="AX89" s="217"/>
      <c r="AY89" s="217"/>
    </row>
    <row r="90" spans="1:51" s="12" customFormat="1" ht="18" customHeight="1" x14ac:dyDescent="0.15">
      <c r="A90" s="249" t="s">
        <v>41</v>
      </c>
      <c r="B90" s="257" t="s">
        <v>42</v>
      </c>
      <c r="C90" s="252"/>
      <c r="D90" s="241">
        <v>0.1</v>
      </c>
      <c r="E90" s="220">
        <f>$D$90/COUNTA($B$90:$B$101)</f>
        <v>2.5000000000000001E-2</v>
      </c>
      <c r="F90" s="218">
        <v>0.1</v>
      </c>
      <c r="G90" s="220">
        <f>F$90/COUNTA($B$90:$B$101)</f>
        <v>2.5000000000000001E-2</v>
      </c>
      <c r="H90" s="218">
        <v>0.1</v>
      </c>
      <c r="I90" s="220">
        <f>H$90/COUNTA($B$90:$B$101)</f>
        <v>2.5000000000000001E-2</v>
      </c>
      <c r="J90" s="218">
        <v>0.1</v>
      </c>
      <c r="K90" s="220">
        <f>J$90/COUNTA($B$90:$B$101)</f>
        <v>2.5000000000000001E-2</v>
      </c>
      <c r="L90" s="218">
        <v>0.1</v>
      </c>
      <c r="M90" s="220">
        <f>L$90/COUNTA($B$90:$B$101)</f>
        <v>2.5000000000000001E-2</v>
      </c>
      <c r="N90" s="218">
        <v>0.125</v>
      </c>
      <c r="O90" s="220">
        <f>N$90/COUNTA($B$90:$B$101)</f>
        <v>3.125E-2</v>
      </c>
      <c r="P90" s="218">
        <v>2.5000000000000001E-2</v>
      </c>
      <c r="Q90" s="220">
        <f>P$90/COUNTA($B$90:$B$101)</f>
        <v>6.2500000000000003E-3</v>
      </c>
      <c r="T90" s="215">
        <f>Heumarkt!E88</f>
        <v>100</v>
      </c>
      <c r="U90" s="215">
        <f>Heumarkt!G88</f>
        <v>100</v>
      </c>
      <c r="V90" s="215">
        <f>Heumarkt!I88</f>
        <v>50</v>
      </c>
      <c r="X90" s="215">
        <f>Cäcilienstraße!E88</f>
        <v>50</v>
      </c>
      <c r="Y90" s="215">
        <f>Cäcilienstraße!G88</f>
        <v>100</v>
      </c>
      <c r="Z90" s="215">
        <f>Cäcilienstraße!I88</f>
        <v>100</v>
      </c>
      <c r="AA90" s="215">
        <f>Cäcilienstraße!K88</f>
        <v>100</v>
      </c>
      <c r="AC90" s="215">
        <f>Neumarkt!E88</f>
        <v>100</v>
      </c>
      <c r="AD90" s="215">
        <f>Neumarkt!G88</f>
        <v>50</v>
      </c>
      <c r="AE90" s="215">
        <f>Neumarkt!I88</f>
        <v>50</v>
      </c>
      <c r="AF90" s="215">
        <f>Neumarkt!K88</f>
        <v>50</v>
      </c>
      <c r="AG90" s="215">
        <f>Neumarkt!M88</f>
        <v>100</v>
      </c>
      <c r="AH90" s="215">
        <f>Neumarkt!O88</f>
        <v>100</v>
      </c>
      <c r="AJ90" s="215">
        <f>Hahnenstraße!E88</f>
        <v>100</v>
      </c>
      <c r="AL90" s="215">
        <f>Rudolfplatz!E88</f>
        <v>100</v>
      </c>
      <c r="AM90" s="215">
        <f>Rudolfplatz!G88</f>
        <v>100</v>
      </c>
      <c r="AO90" s="215">
        <f>Moltkestraße!E88</f>
        <v>100</v>
      </c>
      <c r="AP90" s="215">
        <f>Moltkestraße!G88</f>
        <v>100</v>
      </c>
      <c r="AQ90" s="215">
        <f>Moltkestraße!I88</f>
        <v>100</v>
      </c>
      <c r="AS90" s="215">
        <f>'Richard-Wagner-Straße'!E88</f>
        <v>100</v>
      </c>
      <c r="AT90" s="215">
        <f>'Richard-Wagner-Straße'!G88</f>
        <v>50</v>
      </c>
      <c r="AU90" s="215">
        <f>'Richard-Wagner-Straße'!I88</f>
        <v>100</v>
      </c>
      <c r="AW90" s="215">
        <f>'Aachener Weiher'!E88</f>
        <v>100</v>
      </c>
      <c r="AX90" s="215">
        <f>'Aachener Weiher'!G88</f>
        <v>100</v>
      </c>
      <c r="AY90" s="215">
        <f>'Aachener Weiher'!I88</f>
        <v>100</v>
      </c>
    </row>
    <row r="91" spans="1:51" s="12" customFormat="1" ht="18" customHeight="1" x14ac:dyDescent="0.15">
      <c r="A91" s="249"/>
      <c r="B91" s="257"/>
      <c r="C91" s="252"/>
      <c r="D91" s="241"/>
      <c r="E91" s="221"/>
      <c r="F91" s="218"/>
      <c r="G91" s="221"/>
      <c r="H91" s="218"/>
      <c r="I91" s="221"/>
      <c r="J91" s="218"/>
      <c r="K91" s="221"/>
      <c r="L91" s="218"/>
      <c r="M91" s="221"/>
      <c r="N91" s="218"/>
      <c r="O91" s="221"/>
      <c r="P91" s="218"/>
      <c r="Q91" s="221"/>
      <c r="T91" s="216"/>
      <c r="U91" s="216"/>
      <c r="V91" s="216"/>
      <c r="X91" s="216"/>
      <c r="Y91" s="216"/>
      <c r="Z91" s="216"/>
      <c r="AA91" s="216"/>
      <c r="AC91" s="216"/>
      <c r="AD91" s="216"/>
      <c r="AE91" s="216"/>
      <c r="AF91" s="216"/>
      <c r="AG91" s="216"/>
      <c r="AH91" s="216"/>
      <c r="AJ91" s="216"/>
      <c r="AL91" s="216"/>
      <c r="AM91" s="216"/>
      <c r="AO91" s="216"/>
      <c r="AP91" s="216"/>
      <c r="AQ91" s="216"/>
      <c r="AS91" s="216"/>
      <c r="AT91" s="216"/>
      <c r="AU91" s="216"/>
      <c r="AW91" s="216"/>
      <c r="AX91" s="216"/>
      <c r="AY91" s="216"/>
    </row>
    <row r="92" spans="1:51" s="12" customFormat="1" ht="18" customHeight="1" thickBot="1" x14ac:dyDescent="0.2">
      <c r="A92" s="250"/>
      <c r="B92" s="258"/>
      <c r="C92" s="253"/>
      <c r="D92" s="242"/>
      <c r="E92" s="222"/>
      <c r="F92" s="219"/>
      <c r="G92" s="222"/>
      <c r="H92" s="219"/>
      <c r="I92" s="222"/>
      <c r="J92" s="219"/>
      <c r="K92" s="222"/>
      <c r="L92" s="219"/>
      <c r="M92" s="222"/>
      <c r="N92" s="219"/>
      <c r="O92" s="222"/>
      <c r="P92" s="219"/>
      <c r="Q92" s="222"/>
      <c r="T92" s="217"/>
      <c r="U92" s="217"/>
      <c r="V92" s="217"/>
      <c r="X92" s="217"/>
      <c r="Y92" s="217"/>
      <c r="Z92" s="217"/>
      <c r="AA92" s="217"/>
      <c r="AC92" s="217"/>
      <c r="AD92" s="217"/>
      <c r="AE92" s="217"/>
      <c r="AF92" s="217"/>
      <c r="AG92" s="217"/>
      <c r="AH92" s="217"/>
      <c r="AJ92" s="217"/>
      <c r="AL92" s="217"/>
      <c r="AM92" s="217"/>
      <c r="AO92" s="217"/>
      <c r="AP92" s="217"/>
      <c r="AQ92" s="217"/>
      <c r="AS92" s="217"/>
      <c r="AT92" s="217"/>
      <c r="AU92" s="217"/>
      <c r="AW92" s="217"/>
      <c r="AX92" s="217"/>
      <c r="AY92" s="217"/>
    </row>
    <row r="93" spans="1:51" s="12" customFormat="1" ht="18" customHeight="1" x14ac:dyDescent="0.15">
      <c r="A93" s="249"/>
      <c r="B93" s="247" t="s">
        <v>43</v>
      </c>
      <c r="C93" s="252"/>
      <c r="D93" s="241"/>
      <c r="E93" s="220">
        <f>$D$90/COUNTA($B$90:$B$101)</f>
        <v>2.5000000000000001E-2</v>
      </c>
      <c r="F93" s="218"/>
      <c r="G93" s="220">
        <f>F$90/COUNTA($B$90:$B$101)</f>
        <v>2.5000000000000001E-2</v>
      </c>
      <c r="H93" s="218"/>
      <c r="I93" s="220">
        <f>H$90/COUNTA($B$90:$B$101)</f>
        <v>2.5000000000000001E-2</v>
      </c>
      <c r="J93" s="218"/>
      <c r="K93" s="220">
        <f>J$90/COUNTA($B$90:$B$101)</f>
        <v>2.5000000000000001E-2</v>
      </c>
      <c r="L93" s="218"/>
      <c r="M93" s="220">
        <f>L$90/COUNTA($B$90:$B$101)</f>
        <v>2.5000000000000001E-2</v>
      </c>
      <c r="N93" s="218"/>
      <c r="O93" s="220">
        <f>N$90/COUNTA($B$90:$B$101)</f>
        <v>3.125E-2</v>
      </c>
      <c r="P93" s="218"/>
      <c r="Q93" s="220">
        <f>P$90/COUNTA($B$90:$B$101)</f>
        <v>6.2500000000000003E-3</v>
      </c>
      <c r="T93" s="215">
        <f>Heumarkt!E91</f>
        <v>50</v>
      </c>
      <c r="U93" s="215">
        <f>Heumarkt!G91</f>
        <v>50</v>
      </c>
      <c r="V93" s="215">
        <f>Heumarkt!I91</f>
        <v>50</v>
      </c>
      <c r="X93" s="215">
        <f>Cäcilienstraße!E91</f>
        <v>0</v>
      </c>
      <c r="Y93" s="215">
        <f>Cäcilienstraße!G91</f>
        <v>50</v>
      </c>
      <c r="Z93" s="215">
        <f>Cäcilienstraße!I91</f>
        <v>50</v>
      </c>
      <c r="AA93" s="215">
        <f>Cäcilienstraße!K91</f>
        <v>50</v>
      </c>
      <c r="AC93" s="215">
        <f>Neumarkt!E91</f>
        <v>100</v>
      </c>
      <c r="AD93" s="215">
        <f>Neumarkt!G91</f>
        <v>100</v>
      </c>
      <c r="AE93" s="215">
        <f>Neumarkt!I91</f>
        <v>100</v>
      </c>
      <c r="AF93" s="215">
        <f>Neumarkt!K91</f>
        <v>100</v>
      </c>
      <c r="AG93" s="215">
        <f>Neumarkt!M91</f>
        <v>50</v>
      </c>
      <c r="AH93" s="215">
        <f>Neumarkt!O91</f>
        <v>100</v>
      </c>
      <c r="AJ93" s="215">
        <f>Hahnenstraße!E91</f>
        <v>100</v>
      </c>
      <c r="AL93" s="215">
        <f>Rudolfplatz!E91</f>
        <v>100</v>
      </c>
      <c r="AM93" s="215">
        <f>Rudolfplatz!G91</f>
        <v>100</v>
      </c>
      <c r="AO93" s="215">
        <f>Moltkestraße!E91</f>
        <v>100</v>
      </c>
      <c r="AP93" s="215">
        <f>Moltkestraße!G91</f>
        <v>100</v>
      </c>
      <c r="AQ93" s="215">
        <f>Moltkestraße!I91</f>
        <v>100</v>
      </c>
      <c r="AS93" s="215">
        <f>'Richard-Wagner-Straße'!E91</f>
        <v>100</v>
      </c>
      <c r="AT93" s="215">
        <f>'Richard-Wagner-Straße'!G91</f>
        <v>100</v>
      </c>
      <c r="AU93" s="215">
        <f>'Richard-Wagner-Straße'!I91</f>
        <v>100</v>
      </c>
      <c r="AW93" s="215">
        <f>'Aachener Weiher'!E91</f>
        <v>100</v>
      </c>
      <c r="AX93" s="215">
        <f>'Aachener Weiher'!G91</f>
        <v>100</v>
      </c>
      <c r="AY93" s="215">
        <f>'Aachener Weiher'!I91</f>
        <v>100</v>
      </c>
    </row>
    <row r="94" spans="1:51" s="12" customFormat="1" ht="18" customHeight="1" x14ac:dyDescent="0.15">
      <c r="A94" s="249"/>
      <c r="B94" s="247"/>
      <c r="C94" s="252"/>
      <c r="D94" s="241"/>
      <c r="E94" s="221"/>
      <c r="F94" s="218"/>
      <c r="G94" s="221"/>
      <c r="H94" s="218"/>
      <c r="I94" s="221"/>
      <c r="J94" s="218"/>
      <c r="K94" s="221"/>
      <c r="L94" s="218"/>
      <c r="M94" s="221"/>
      <c r="N94" s="218"/>
      <c r="O94" s="221"/>
      <c r="P94" s="218"/>
      <c r="Q94" s="221"/>
      <c r="T94" s="216"/>
      <c r="U94" s="216"/>
      <c r="V94" s="216"/>
      <c r="X94" s="216"/>
      <c r="Y94" s="216"/>
      <c r="Z94" s="216"/>
      <c r="AA94" s="216"/>
      <c r="AC94" s="216"/>
      <c r="AD94" s="216"/>
      <c r="AE94" s="216"/>
      <c r="AF94" s="216"/>
      <c r="AG94" s="216"/>
      <c r="AH94" s="216"/>
      <c r="AJ94" s="216"/>
      <c r="AL94" s="216"/>
      <c r="AM94" s="216"/>
      <c r="AO94" s="216"/>
      <c r="AP94" s="216"/>
      <c r="AQ94" s="216"/>
      <c r="AS94" s="216"/>
      <c r="AT94" s="216"/>
      <c r="AU94" s="216"/>
      <c r="AW94" s="216"/>
      <c r="AX94" s="216"/>
      <c r="AY94" s="216"/>
    </row>
    <row r="95" spans="1:51" s="12" customFormat="1" ht="18" customHeight="1" thickBot="1" x14ac:dyDescent="0.2">
      <c r="A95" s="250"/>
      <c r="B95" s="248"/>
      <c r="C95" s="253"/>
      <c r="D95" s="242"/>
      <c r="E95" s="222"/>
      <c r="F95" s="219"/>
      <c r="G95" s="222"/>
      <c r="H95" s="219"/>
      <c r="I95" s="222"/>
      <c r="J95" s="219"/>
      <c r="K95" s="222"/>
      <c r="L95" s="219"/>
      <c r="M95" s="222"/>
      <c r="N95" s="219"/>
      <c r="O95" s="222"/>
      <c r="P95" s="219"/>
      <c r="Q95" s="222"/>
      <c r="T95" s="217"/>
      <c r="U95" s="217"/>
      <c r="V95" s="217"/>
      <c r="X95" s="217"/>
      <c r="Y95" s="217"/>
      <c r="Z95" s="217"/>
      <c r="AA95" s="217"/>
      <c r="AC95" s="217"/>
      <c r="AD95" s="217"/>
      <c r="AE95" s="217"/>
      <c r="AF95" s="217"/>
      <c r="AG95" s="217"/>
      <c r="AH95" s="217"/>
      <c r="AJ95" s="217"/>
      <c r="AL95" s="217"/>
      <c r="AM95" s="217"/>
      <c r="AO95" s="217"/>
      <c r="AP95" s="217"/>
      <c r="AQ95" s="217"/>
      <c r="AS95" s="217"/>
      <c r="AT95" s="217"/>
      <c r="AU95" s="217"/>
      <c r="AW95" s="217"/>
      <c r="AX95" s="217"/>
      <c r="AY95" s="217"/>
    </row>
    <row r="96" spans="1:51" s="12" customFormat="1" ht="18" customHeight="1" x14ac:dyDescent="0.15">
      <c r="A96" s="249"/>
      <c r="B96" s="247" t="s">
        <v>45</v>
      </c>
      <c r="C96" s="252"/>
      <c r="D96" s="241"/>
      <c r="E96" s="220">
        <f>$D$90/COUNTA($B$90:$B$101)</f>
        <v>2.5000000000000001E-2</v>
      </c>
      <c r="F96" s="218"/>
      <c r="G96" s="220">
        <f>F$90/COUNTA($B$90:$B$101)</f>
        <v>2.5000000000000001E-2</v>
      </c>
      <c r="H96" s="218"/>
      <c r="I96" s="220">
        <f>H$90/COUNTA($B$90:$B$101)</f>
        <v>2.5000000000000001E-2</v>
      </c>
      <c r="J96" s="218"/>
      <c r="K96" s="220">
        <f>J$90/COUNTA($B$90:$B$101)</f>
        <v>2.5000000000000001E-2</v>
      </c>
      <c r="L96" s="218"/>
      <c r="M96" s="220">
        <f>L$90/COUNTA($B$90:$B$101)</f>
        <v>2.5000000000000001E-2</v>
      </c>
      <c r="N96" s="218"/>
      <c r="O96" s="220">
        <f>N$90/COUNTA($B$90:$B$101)</f>
        <v>3.125E-2</v>
      </c>
      <c r="P96" s="218"/>
      <c r="Q96" s="220">
        <f>P$90/COUNTA($B$90:$B$101)</f>
        <v>6.2500000000000003E-3</v>
      </c>
      <c r="T96" s="215">
        <f>Heumarkt!E94</f>
        <v>50</v>
      </c>
      <c r="U96" s="215">
        <f>Heumarkt!G94</f>
        <v>50</v>
      </c>
      <c r="V96" s="215">
        <f>Heumarkt!I94</f>
        <v>50</v>
      </c>
      <c r="X96" s="215">
        <f>Cäcilienstraße!E94</f>
        <v>50</v>
      </c>
      <c r="Y96" s="215">
        <f>Cäcilienstraße!G94</f>
        <v>50</v>
      </c>
      <c r="Z96" s="215">
        <f>Cäcilienstraße!I94</f>
        <v>0</v>
      </c>
      <c r="AA96" s="215">
        <f>Cäcilienstraße!K94</f>
        <v>50</v>
      </c>
      <c r="AC96" s="215">
        <f>Neumarkt!E94</f>
        <v>100</v>
      </c>
      <c r="AD96" s="215">
        <f>Neumarkt!G94</f>
        <v>100</v>
      </c>
      <c r="AE96" s="215">
        <f>Neumarkt!I94</f>
        <v>100</v>
      </c>
      <c r="AF96" s="215">
        <f>Neumarkt!K94</f>
        <v>50</v>
      </c>
      <c r="AG96" s="215">
        <f>Neumarkt!M94</f>
        <v>0</v>
      </c>
      <c r="AH96" s="215">
        <f>Neumarkt!O94</f>
        <v>50</v>
      </c>
      <c r="AJ96" s="215">
        <f>Hahnenstraße!E94</f>
        <v>100</v>
      </c>
      <c r="AL96" s="215">
        <f>Rudolfplatz!E94</f>
        <v>100</v>
      </c>
      <c r="AM96" s="215">
        <f>Rudolfplatz!G94</f>
        <v>100</v>
      </c>
      <c r="AO96" s="215">
        <f>Moltkestraße!E94</f>
        <v>100</v>
      </c>
      <c r="AP96" s="215">
        <f>Moltkestraße!G94</f>
        <v>100</v>
      </c>
      <c r="AQ96" s="215">
        <f>Moltkestraße!I94</f>
        <v>100</v>
      </c>
      <c r="AS96" s="215">
        <f>'Richard-Wagner-Straße'!E94</f>
        <v>100</v>
      </c>
      <c r="AT96" s="215">
        <f>'Richard-Wagner-Straße'!G94</f>
        <v>100</v>
      </c>
      <c r="AU96" s="215">
        <f>'Richard-Wagner-Straße'!I94</f>
        <v>100</v>
      </c>
      <c r="AW96" s="215">
        <f>'Aachener Weiher'!E94</f>
        <v>100</v>
      </c>
      <c r="AX96" s="215">
        <f>'Aachener Weiher'!G94</f>
        <v>100</v>
      </c>
      <c r="AY96" s="215">
        <f>'Aachener Weiher'!I94</f>
        <v>100</v>
      </c>
    </row>
    <row r="97" spans="1:51" s="12" customFormat="1" ht="18" customHeight="1" x14ac:dyDescent="0.15">
      <c r="A97" s="249"/>
      <c r="B97" s="247"/>
      <c r="C97" s="252"/>
      <c r="D97" s="241"/>
      <c r="E97" s="221"/>
      <c r="F97" s="218"/>
      <c r="G97" s="221"/>
      <c r="H97" s="218"/>
      <c r="I97" s="221"/>
      <c r="J97" s="218"/>
      <c r="K97" s="221"/>
      <c r="L97" s="218"/>
      <c r="M97" s="221"/>
      <c r="N97" s="218"/>
      <c r="O97" s="221"/>
      <c r="P97" s="218"/>
      <c r="Q97" s="221"/>
      <c r="T97" s="216"/>
      <c r="U97" s="216"/>
      <c r="V97" s="216"/>
      <c r="X97" s="216"/>
      <c r="Y97" s="216"/>
      <c r="Z97" s="216"/>
      <c r="AA97" s="216"/>
      <c r="AC97" s="216"/>
      <c r="AD97" s="216"/>
      <c r="AE97" s="216"/>
      <c r="AF97" s="216"/>
      <c r="AG97" s="216"/>
      <c r="AH97" s="216"/>
      <c r="AJ97" s="216"/>
      <c r="AL97" s="216"/>
      <c r="AM97" s="216"/>
      <c r="AO97" s="216"/>
      <c r="AP97" s="216"/>
      <c r="AQ97" s="216"/>
      <c r="AS97" s="216"/>
      <c r="AT97" s="216"/>
      <c r="AU97" s="216"/>
      <c r="AW97" s="216"/>
      <c r="AX97" s="216"/>
      <c r="AY97" s="216"/>
    </row>
    <row r="98" spans="1:51" s="12" customFormat="1" ht="18" customHeight="1" thickBot="1" x14ac:dyDescent="0.2">
      <c r="A98" s="250"/>
      <c r="B98" s="248"/>
      <c r="C98" s="253"/>
      <c r="D98" s="242"/>
      <c r="E98" s="222"/>
      <c r="F98" s="219"/>
      <c r="G98" s="222"/>
      <c r="H98" s="219"/>
      <c r="I98" s="222"/>
      <c r="J98" s="219"/>
      <c r="K98" s="222"/>
      <c r="L98" s="219"/>
      <c r="M98" s="222"/>
      <c r="N98" s="219"/>
      <c r="O98" s="222"/>
      <c r="P98" s="219"/>
      <c r="Q98" s="222"/>
      <c r="T98" s="217"/>
      <c r="U98" s="217"/>
      <c r="V98" s="217"/>
      <c r="X98" s="217"/>
      <c r="Y98" s="217"/>
      <c r="Z98" s="217"/>
      <c r="AA98" s="217"/>
      <c r="AC98" s="217"/>
      <c r="AD98" s="217"/>
      <c r="AE98" s="217"/>
      <c r="AF98" s="217"/>
      <c r="AG98" s="217"/>
      <c r="AH98" s="217"/>
      <c r="AJ98" s="217"/>
      <c r="AL98" s="217"/>
      <c r="AM98" s="217"/>
      <c r="AO98" s="217"/>
      <c r="AP98" s="217"/>
      <c r="AQ98" s="217"/>
      <c r="AS98" s="217"/>
      <c r="AT98" s="217"/>
      <c r="AU98" s="217"/>
      <c r="AW98" s="217"/>
      <c r="AX98" s="217"/>
      <c r="AY98" s="217"/>
    </row>
    <row r="99" spans="1:51" s="12" customFormat="1" ht="18" customHeight="1" x14ac:dyDescent="0.15">
      <c r="A99" s="249"/>
      <c r="B99" s="247" t="s">
        <v>46</v>
      </c>
      <c r="C99" s="252"/>
      <c r="D99" s="241"/>
      <c r="E99" s="220">
        <f>$D$90/COUNTA($B$90:$B$101)</f>
        <v>2.5000000000000001E-2</v>
      </c>
      <c r="F99" s="218"/>
      <c r="G99" s="220">
        <f>F$90/COUNTA($B$90:$B$101)</f>
        <v>2.5000000000000001E-2</v>
      </c>
      <c r="H99" s="218"/>
      <c r="I99" s="220">
        <f>H$90/COUNTA($B$90:$B$101)</f>
        <v>2.5000000000000001E-2</v>
      </c>
      <c r="J99" s="218"/>
      <c r="K99" s="220">
        <f>J$90/COUNTA($B$90:$B$101)</f>
        <v>2.5000000000000001E-2</v>
      </c>
      <c r="L99" s="218"/>
      <c r="M99" s="220">
        <f>L$90/COUNTA($B$90:$B$101)</f>
        <v>2.5000000000000001E-2</v>
      </c>
      <c r="N99" s="218"/>
      <c r="O99" s="220">
        <f>N$90/COUNTA($B$90:$B$101)</f>
        <v>3.125E-2</v>
      </c>
      <c r="P99" s="218"/>
      <c r="Q99" s="220">
        <f>P$90/COUNTA($B$90:$B$101)</f>
        <v>6.2500000000000003E-3</v>
      </c>
      <c r="T99" s="215">
        <f>Heumarkt!E97</f>
        <v>100</v>
      </c>
      <c r="U99" s="215">
        <f>Heumarkt!G97</f>
        <v>100</v>
      </c>
      <c r="V99" s="215">
        <f>Heumarkt!I97</f>
        <v>100</v>
      </c>
      <c r="X99" s="215" t="str">
        <f>Cäcilienstraße!E97</f>
        <v>-</v>
      </c>
      <c r="Y99" s="215" t="str">
        <f>Cäcilienstraße!G97</f>
        <v>-</v>
      </c>
      <c r="Z99" s="215" t="str">
        <f>Cäcilienstraße!I97</f>
        <v>-</v>
      </c>
      <c r="AA99" s="215" t="str">
        <f>Cäcilienstraße!K97</f>
        <v>-</v>
      </c>
      <c r="AC99" s="215" t="str">
        <f>Neumarkt!E97</f>
        <v>-</v>
      </c>
      <c r="AD99" s="215" t="str">
        <f>Neumarkt!G97</f>
        <v>-</v>
      </c>
      <c r="AE99" s="215" t="str">
        <f>Neumarkt!I97</f>
        <v>-</v>
      </c>
      <c r="AF99" s="215" t="str">
        <f>Neumarkt!K97</f>
        <v>-</v>
      </c>
      <c r="AG99" s="215" t="str">
        <f>Neumarkt!M97</f>
        <v>-</v>
      </c>
      <c r="AH99" s="215" t="str">
        <f>Neumarkt!O97</f>
        <v>-</v>
      </c>
      <c r="AJ99" s="215" t="str">
        <f>Hahnenstraße!E97</f>
        <v>-</v>
      </c>
      <c r="AL99" s="215" t="str">
        <f>Rudolfplatz!E97</f>
        <v>-</v>
      </c>
      <c r="AM99" s="215" t="str">
        <f>Rudolfplatz!G97</f>
        <v>-</v>
      </c>
      <c r="AO99" s="215">
        <f>Moltkestraße!E97</f>
        <v>100</v>
      </c>
      <c r="AP99" s="215">
        <f>Moltkestraße!G97</f>
        <v>100</v>
      </c>
      <c r="AQ99" s="215">
        <f>Moltkestraße!I97</f>
        <v>100</v>
      </c>
      <c r="AS99" s="215" t="str">
        <f>'Richard-Wagner-Straße'!E97</f>
        <v>-</v>
      </c>
      <c r="AT99" s="215" t="str">
        <f>'Richard-Wagner-Straße'!G97</f>
        <v>-</v>
      </c>
      <c r="AU99" s="215" t="str">
        <f>'Richard-Wagner-Straße'!I97</f>
        <v>-</v>
      </c>
      <c r="AW99" s="215" t="str">
        <f>'Aachener Weiher'!E97</f>
        <v>-</v>
      </c>
      <c r="AX99" s="215" t="str">
        <f>'Aachener Weiher'!G97</f>
        <v>-</v>
      </c>
      <c r="AY99" s="215" t="str">
        <f>'Aachener Weiher'!I97</f>
        <v>-</v>
      </c>
    </row>
    <row r="100" spans="1:51" s="12" customFormat="1" ht="18" customHeight="1" x14ac:dyDescent="0.15">
      <c r="A100" s="249"/>
      <c r="B100" s="247"/>
      <c r="C100" s="252"/>
      <c r="D100" s="241"/>
      <c r="E100" s="221"/>
      <c r="F100" s="218"/>
      <c r="G100" s="221"/>
      <c r="H100" s="218"/>
      <c r="I100" s="221"/>
      <c r="J100" s="218"/>
      <c r="K100" s="221"/>
      <c r="L100" s="218"/>
      <c r="M100" s="221"/>
      <c r="N100" s="218"/>
      <c r="O100" s="221"/>
      <c r="P100" s="218"/>
      <c r="Q100" s="221"/>
      <c r="T100" s="216"/>
      <c r="U100" s="216"/>
      <c r="V100" s="216"/>
      <c r="X100" s="216"/>
      <c r="Y100" s="216"/>
      <c r="Z100" s="216"/>
      <c r="AA100" s="216"/>
      <c r="AC100" s="216"/>
      <c r="AD100" s="216"/>
      <c r="AE100" s="216"/>
      <c r="AF100" s="216"/>
      <c r="AG100" s="216"/>
      <c r="AH100" s="216"/>
      <c r="AJ100" s="216"/>
      <c r="AL100" s="216"/>
      <c r="AM100" s="216"/>
      <c r="AO100" s="216"/>
      <c r="AP100" s="216"/>
      <c r="AQ100" s="216"/>
      <c r="AS100" s="216"/>
      <c r="AT100" s="216"/>
      <c r="AU100" s="216"/>
      <c r="AW100" s="216"/>
      <c r="AX100" s="216"/>
      <c r="AY100" s="216"/>
    </row>
    <row r="101" spans="1:51" s="12" customFormat="1" ht="18" customHeight="1" thickBot="1" x14ac:dyDescent="0.2">
      <c r="A101" s="250"/>
      <c r="B101" s="248"/>
      <c r="C101" s="253"/>
      <c r="D101" s="242"/>
      <c r="E101" s="222"/>
      <c r="F101" s="219"/>
      <c r="G101" s="222"/>
      <c r="H101" s="219"/>
      <c r="I101" s="222"/>
      <c r="J101" s="219"/>
      <c r="K101" s="222"/>
      <c r="L101" s="219"/>
      <c r="M101" s="222"/>
      <c r="N101" s="219"/>
      <c r="O101" s="222"/>
      <c r="P101" s="219"/>
      <c r="Q101" s="222"/>
      <c r="T101" s="217"/>
      <c r="U101" s="217"/>
      <c r="V101" s="217"/>
      <c r="X101" s="217"/>
      <c r="Y101" s="217"/>
      <c r="Z101" s="217"/>
      <c r="AA101" s="217"/>
      <c r="AC101" s="217"/>
      <c r="AD101" s="217"/>
      <c r="AE101" s="217"/>
      <c r="AF101" s="217"/>
      <c r="AG101" s="217"/>
      <c r="AH101" s="217"/>
      <c r="AJ101" s="217"/>
      <c r="AL101" s="217"/>
      <c r="AM101" s="217"/>
      <c r="AO101" s="217"/>
      <c r="AP101" s="217"/>
      <c r="AQ101" s="217"/>
      <c r="AS101" s="217"/>
      <c r="AT101" s="217"/>
      <c r="AU101" s="217"/>
      <c r="AW101" s="217"/>
      <c r="AX101" s="217"/>
      <c r="AY101" s="217"/>
    </row>
    <row r="102" spans="1:51" s="12" customFormat="1" ht="18" customHeight="1" x14ac:dyDescent="0.15">
      <c r="A102" s="249" t="s">
        <v>47</v>
      </c>
      <c r="B102" s="247" t="s">
        <v>48</v>
      </c>
      <c r="C102" s="252"/>
      <c r="D102" s="241">
        <v>0.15</v>
      </c>
      <c r="E102" s="220">
        <v>0.05</v>
      </c>
      <c r="F102" s="218">
        <v>0.1</v>
      </c>
      <c r="G102" s="220">
        <v>2.5000000000000001E-2</v>
      </c>
      <c r="H102" s="218">
        <v>0.1</v>
      </c>
      <c r="I102" s="220">
        <v>2.5000000000000001E-2</v>
      </c>
      <c r="J102" s="218">
        <v>0.2</v>
      </c>
      <c r="K102" s="220">
        <v>0.05</v>
      </c>
      <c r="L102" s="218">
        <v>0.1</v>
      </c>
      <c r="M102" s="220">
        <f>L$102/COUNTA($B$102:$B$107)</f>
        <v>0.05</v>
      </c>
      <c r="N102" s="218">
        <v>0</v>
      </c>
      <c r="O102" s="220">
        <f>N$102/COUNTA($B$102:$B$107)</f>
        <v>0</v>
      </c>
      <c r="P102" s="218">
        <v>0.3</v>
      </c>
      <c r="Q102" s="220">
        <f>P$102/COUNTA($B$102:$B$107)</f>
        <v>0.15</v>
      </c>
      <c r="T102" s="215">
        <f>Heumarkt!E100</f>
        <v>50</v>
      </c>
      <c r="U102" s="215">
        <f>Heumarkt!G100</f>
        <v>50</v>
      </c>
      <c r="V102" s="215">
        <f>Heumarkt!I100</f>
        <v>50</v>
      </c>
      <c r="X102" s="215">
        <f>Cäcilienstraße!E100</f>
        <v>50</v>
      </c>
      <c r="Y102" s="215">
        <f>Cäcilienstraße!G100</f>
        <v>50</v>
      </c>
      <c r="Z102" s="215">
        <f>Cäcilienstraße!I100</f>
        <v>50</v>
      </c>
      <c r="AA102" s="215">
        <f>Cäcilienstraße!K100</f>
        <v>50</v>
      </c>
      <c r="AC102" s="215">
        <f>Neumarkt!E100</f>
        <v>50</v>
      </c>
      <c r="AD102" s="215">
        <f>Neumarkt!G100</f>
        <v>50</v>
      </c>
      <c r="AE102" s="215">
        <f>Neumarkt!I100</f>
        <v>50</v>
      </c>
      <c r="AF102" s="215">
        <f>Neumarkt!K100</f>
        <v>50</v>
      </c>
      <c r="AG102" s="215">
        <f>Neumarkt!M100</f>
        <v>50</v>
      </c>
      <c r="AH102" s="215">
        <f>Neumarkt!O100</f>
        <v>50</v>
      </c>
      <c r="AJ102" s="215">
        <f>Hahnenstraße!E100</f>
        <v>50</v>
      </c>
      <c r="AL102" s="215">
        <f>Rudolfplatz!E100</f>
        <v>50</v>
      </c>
      <c r="AM102" s="215">
        <f>Rudolfplatz!G100</f>
        <v>50</v>
      </c>
      <c r="AO102" s="215">
        <f>Moltkestraße!E100</f>
        <v>50</v>
      </c>
      <c r="AP102" s="215">
        <f>Moltkestraße!G100</f>
        <v>50</v>
      </c>
      <c r="AQ102" s="215">
        <f>Moltkestraße!I100</f>
        <v>50</v>
      </c>
      <c r="AS102" s="215">
        <f>'Richard-Wagner-Straße'!E100</f>
        <v>0</v>
      </c>
      <c r="AT102" s="215">
        <f>'Richard-Wagner-Straße'!G100</f>
        <v>50</v>
      </c>
      <c r="AU102" s="215">
        <f>'Richard-Wagner-Straße'!I100</f>
        <v>50</v>
      </c>
      <c r="AW102" s="215">
        <f>'Aachener Weiher'!E100</f>
        <v>50</v>
      </c>
      <c r="AX102" s="215">
        <f>'Aachener Weiher'!G100</f>
        <v>50</v>
      </c>
      <c r="AY102" s="215">
        <f>'Aachener Weiher'!I100</f>
        <v>50</v>
      </c>
    </row>
    <row r="103" spans="1:51" s="12" customFormat="1" ht="18" customHeight="1" x14ac:dyDescent="0.15">
      <c r="A103" s="249"/>
      <c r="B103" s="247"/>
      <c r="C103" s="252"/>
      <c r="D103" s="241"/>
      <c r="E103" s="221"/>
      <c r="F103" s="218"/>
      <c r="G103" s="221"/>
      <c r="H103" s="218"/>
      <c r="I103" s="221"/>
      <c r="J103" s="218"/>
      <c r="K103" s="221"/>
      <c r="L103" s="218"/>
      <c r="M103" s="221"/>
      <c r="N103" s="218"/>
      <c r="O103" s="221"/>
      <c r="P103" s="218"/>
      <c r="Q103" s="221"/>
      <c r="T103" s="216"/>
      <c r="U103" s="216"/>
      <c r="V103" s="216"/>
      <c r="X103" s="216"/>
      <c r="Y103" s="216"/>
      <c r="Z103" s="216"/>
      <c r="AA103" s="216"/>
      <c r="AC103" s="216"/>
      <c r="AD103" s="216"/>
      <c r="AE103" s="216"/>
      <c r="AF103" s="216"/>
      <c r="AG103" s="216"/>
      <c r="AH103" s="216"/>
      <c r="AJ103" s="216"/>
      <c r="AL103" s="216"/>
      <c r="AM103" s="216"/>
      <c r="AO103" s="216"/>
      <c r="AP103" s="216"/>
      <c r="AQ103" s="216"/>
      <c r="AS103" s="216"/>
      <c r="AT103" s="216"/>
      <c r="AU103" s="216"/>
      <c r="AW103" s="216"/>
      <c r="AX103" s="216"/>
      <c r="AY103" s="216"/>
    </row>
    <row r="104" spans="1:51" s="12" customFormat="1" ht="18" customHeight="1" thickBot="1" x14ac:dyDescent="0.2">
      <c r="A104" s="250"/>
      <c r="B104" s="248"/>
      <c r="C104" s="253"/>
      <c r="D104" s="242"/>
      <c r="E104" s="222"/>
      <c r="F104" s="219"/>
      <c r="G104" s="222"/>
      <c r="H104" s="219"/>
      <c r="I104" s="222"/>
      <c r="J104" s="219"/>
      <c r="K104" s="222"/>
      <c r="L104" s="219"/>
      <c r="M104" s="222"/>
      <c r="N104" s="219"/>
      <c r="O104" s="222"/>
      <c r="P104" s="219"/>
      <c r="Q104" s="222"/>
      <c r="T104" s="217"/>
      <c r="U104" s="217"/>
      <c r="V104" s="217"/>
      <c r="X104" s="217"/>
      <c r="Y104" s="217"/>
      <c r="Z104" s="217"/>
      <c r="AA104" s="217"/>
      <c r="AC104" s="217"/>
      <c r="AD104" s="217"/>
      <c r="AE104" s="217"/>
      <c r="AF104" s="217"/>
      <c r="AG104" s="217"/>
      <c r="AH104" s="217"/>
      <c r="AJ104" s="217"/>
      <c r="AL104" s="217"/>
      <c r="AM104" s="217"/>
      <c r="AO104" s="217"/>
      <c r="AP104" s="217"/>
      <c r="AQ104" s="217"/>
      <c r="AS104" s="217"/>
      <c r="AT104" s="217"/>
      <c r="AU104" s="217"/>
      <c r="AW104" s="217"/>
      <c r="AX104" s="217"/>
      <c r="AY104" s="217"/>
    </row>
    <row r="105" spans="1:51" s="12" customFormat="1" ht="18" customHeight="1" x14ac:dyDescent="0.15">
      <c r="A105" s="249"/>
      <c r="B105" s="247" t="s">
        <v>49</v>
      </c>
      <c r="C105" s="252"/>
      <c r="D105" s="241"/>
      <c r="E105" s="220">
        <v>0.1</v>
      </c>
      <c r="F105" s="218"/>
      <c r="G105" s="220">
        <v>7.4999999999999997E-2</v>
      </c>
      <c r="H105" s="218"/>
      <c r="I105" s="220">
        <v>7.4999999999999997E-2</v>
      </c>
      <c r="J105" s="218"/>
      <c r="K105" s="220">
        <v>0.15</v>
      </c>
      <c r="L105" s="218"/>
      <c r="M105" s="220">
        <f>L$102/COUNTA($B$102:$B$107)</f>
        <v>0.05</v>
      </c>
      <c r="N105" s="218"/>
      <c r="O105" s="220">
        <f>N$102/COUNTA($B$102:$B$107)</f>
        <v>0</v>
      </c>
      <c r="P105" s="218"/>
      <c r="Q105" s="220">
        <f>P$102/COUNTA($B$102:$B$107)</f>
        <v>0.15</v>
      </c>
      <c r="T105" s="215">
        <f>Heumarkt!E103</f>
        <v>50</v>
      </c>
      <c r="U105" s="215">
        <f>Heumarkt!G103</f>
        <v>50</v>
      </c>
      <c r="V105" s="215">
        <f>Heumarkt!I103</f>
        <v>50</v>
      </c>
      <c r="X105" s="215">
        <f>Cäcilienstraße!E103</f>
        <v>100</v>
      </c>
      <c r="Y105" s="215">
        <f>Cäcilienstraße!G103</f>
        <v>100</v>
      </c>
      <c r="Z105" s="215">
        <f>Cäcilienstraße!I103</f>
        <v>100</v>
      </c>
      <c r="AA105" s="215">
        <f>Cäcilienstraße!K103</f>
        <v>100</v>
      </c>
      <c r="AC105" s="215">
        <f>Neumarkt!E103</f>
        <v>100</v>
      </c>
      <c r="AD105" s="215">
        <f>Neumarkt!G103</f>
        <v>100</v>
      </c>
      <c r="AE105" s="215">
        <f>Neumarkt!I103</f>
        <v>100</v>
      </c>
      <c r="AF105" s="215">
        <f>Neumarkt!K103</f>
        <v>100</v>
      </c>
      <c r="AG105" s="215">
        <f>Neumarkt!M103</f>
        <v>100</v>
      </c>
      <c r="AH105" s="215">
        <f>Neumarkt!O103</f>
        <v>100</v>
      </c>
      <c r="AJ105" s="215">
        <f>Hahnenstraße!E103</f>
        <v>100</v>
      </c>
      <c r="AL105" s="215">
        <f>Rudolfplatz!E103</f>
        <v>100</v>
      </c>
      <c r="AM105" s="215">
        <f>Rudolfplatz!G103</f>
        <v>100</v>
      </c>
      <c r="AO105" s="215">
        <f>Moltkestraße!E103</f>
        <v>100</v>
      </c>
      <c r="AP105" s="215">
        <f>Moltkestraße!G103</f>
        <v>100</v>
      </c>
      <c r="AQ105" s="215">
        <f>Moltkestraße!I103</f>
        <v>100</v>
      </c>
      <c r="AS105" s="215">
        <f>'Richard-Wagner-Straße'!E103</f>
        <v>100</v>
      </c>
      <c r="AT105" s="215">
        <f>'Richard-Wagner-Straße'!G103</f>
        <v>100</v>
      </c>
      <c r="AU105" s="215">
        <f>'Richard-Wagner-Straße'!I103</f>
        <v>100</v>
      </c>
      <c r="AW105" s="215">
        <f>'Aachener Weiher'!E103</f>
        <v>100</v>
      </c>
      <c r="AX105" s="215">
        <f>'Aachener Weiher'!G103</f>
        <v>100</v>
      </c>
      <c r="AY105" s="215">
        <f>'Aachener Weiher'!I103</f>
        <v>100</v>
      </c>
    </row>
    <row r="106" spans="1:51" s="12" customFormat="1" ht="18" customHeight="1" x14ac:dyDescent="0.15">
      <c r="A106" s="249"/>
      <c r="B106" s="247"/>
      <c r="C106" s="252"/>
      <c r="D106" s="241"/>
      <c r="E106" s="221"/>
      <c r="F106" s="218"/>
      <c r="G106" s="221"/>
      <c r="H106" s="218"/>
      <c r="I106" s="221"/>
      <c r="J106" s="218"/>
      <c r="K106" s="221"/>
      <c r="L106" s="218"/>
      <c r="M106" s="221"/>
      <c r="N106" s="218"/>
      <c r="O106" s="221"/>
      <c r="P106" s="218"/>
      <c r="Q106" s="221"/>
      <c r="T106" s="216"/>
      <c r="U106" s="216"/>
      <c r="V106" s="216"/>
      <c r="X106" s="216"/>
      <c r="Y106" s="216"/>
      <c r="Z106" s="216"/>
      <c r="AA106" s="216"/>
      <c r="AC106" s="216"/>
      <c r="AD106" s="216"/>
      <c r="AE106" s="216"/>
      <c r="AF106" s="216"/>
      <c r="AG106" s="216"/>
      <c r="AH106" s="216"/>
      <c r="AJ106" s="216"/>
      <c r="AL106" s="216"/>
      <c r="AM106" s="216"/>
      <c r="AO106" s="216"/>
      <c r="AP106" s="216"/>
      <c r="AQ106" s="216"/>
      <c r="AS106" s="216"/>
      <c r="AT106" s="216"/>
      <c r="AU106" s="216"/>
      <c r="AW106" s="216"/>
      <c r="AX106" s="216"/>
      <c r="AY106" s="216"/>
    </row>
    <row r="107" spans="1:51" s="12" customFormat="1" ht="18" customHeight="1" thickBot="1" x14ac:dyDescent="0.2">
      <c r="A107" s="250"/>
      <c r="B107" s="248"/>
      <c r="C107" s="253"/>
      <c r="D107" s="242"/>
      <c r="E107" s="222"/>
      <c r="F107" s="219"/>
      <c r="G107" s="222"/>
      <c r="H107" s="219"/>
      <c r="I107" s="222"/>
      <c r="J107" s="219"/>
      <c r="K107" s="222"/>
      <c r="L107" s="219"/>
      <c r="M107" s="222"/>
      <c r="N107" s="219"/>
      <c r="O107" s="222"/>
      <c r="P107" s="219"/>
      <c r="Q107" s="222"/>
      <c r="T107" s="217"/>
      <c r="U107" s="217"/>
      <c r="V107" s="217"/>
      <c r="X107" s="217"/>
      <c r="Y107" s="217"/>
      <c r="Z107" s="217"/>
      <c r="AA107" s="217"/>
      <c r="AC107" s="217"/>
      <c r="AD107" s="217"/>
      <c r="AE107" s="217"/>
      <c r="AF107" s="217"/>
      <c r="AG107" s="217"/>
      <c r="AH107" s="217"/>
      <c r="AJ107" s="217"/>
      <c r="AL107" s="217"/>
      <c r="AM107" s="217"/>
      <c r="AO107" s="217"/>
      <c r="AP107" s="217"/>
      <c r="AQ107" s="217"/>
      <c r="AS107" s="217"/>
      <c r="AT107" s="217"/>
      <c r="AU107" s="217"/>
      <c r="AW107" s="217"/>
      <c r="AX107" s="217"/>
      <c r="AY107" s="217"/>
    </row>
    <row r="108" spans="1:51" s="12" customFormat="1" ht="18" customHeight="1" x14ac:dyDescent="0.15">
      <c r="A108" s="275" t="s">
        <v>50</v>
      </c>
      <c r="B108" s="247" t="s">
        <v>51</v>
      </c>
      <c r="C108" s="278"/>
      <c r="D108" s="241">
        <v>0.05</v>
      </c>
      <c r="E108" s="220">
        <f>$D$108/COUNTA($B$108:$B$113)</f>
        <v>2.5000000000000001E-2</v>
      </c>
      <c r="F108" s="218">
        <v>0.05</v>
      </c>
      <c r="G108" s="220">
        <f>F$108/COUNTA($B$108:$B$113)</f>
        <v>2.5000000000000001E-2</v>
      </c>
      <c r="H108" s="218">
        <v>0.05</v>
      </c>
      <c r="I108" s="220">
        <f>H$108/COUNTA($B$108:$B$113)</f>
        <v>2.5000000000000001E-2</v>
      </c>
      <c r="J108" s="218">
        <v>0.05</v>
      </c>
      <c r="K108" s="220">
        <f>J$108/COUNTA($B$108:$B$113)</f>
        <v>2.5000000000000001E-2</v>
      </c>
      <c r="L108" s="218">
        <v>0.1</v>
      </c>
      <c r="M108" s="220">
        <f>L$108/COUNTA($B$108:$B$113)</f>
        <v>0.05</v>
      </c>
      <c r="N108" s="218">
        <v>0</v>
      </c>
      <c r="O108" s="220">
        <f>N$108/COUNTA($B$108:$B$113)</f>
        <v>0</v>
      </c>
      <c r="P108" s="218">
        <v>0.1</v>
      </c>
      <c r="Q108" s="220">
        <f>P$108/COUNTA($B$108:$B$113)</f>
        <v>0.05</v>
      </c>
      <c r="T108" s="215">
        <f>Heumarkt!E106</f>
        <v>50</v>
      </c>
      <c r="U108" s="215">
        <f>Heumarkt!G106</f>
        <v>50</v>
      </c>
      <c r="V108" s="215">
        <f>Heumarkt!I106</f>
        <v>50</v>
      </c>
      <c r="X108" s="215">
        <f>Cäcilienstraße!E106</f>
        <v>100</v>
      </c>
      <c r="Y108" s="215">
        <f>Cäcilienstraße!G106</f>
        <v>100</v>
      </c>
      <c r="Z108" s="215">
        <f>Cäcilienstraße!I106</f>
        <v>100</v>
      </c>
      <c r="AA108" s="215">
        <f>Cäcilienstraße!K106</f>
        <v>100</v>
      </c>
      <c r="AC108" s="215">
        <f>Neumarkt!E106</f>
        <v>100</v>
      </c>
      <c r="AD108" s="215">
        <f>Neumarkt!G106</f>
        <v>100</v>
      </c>
      <c r="AE108" s="215">
        <f>Neumarkt!I106</f>
        <v>100</v>
      </c>
      <c r="AF108" s="215">
        <f>Neumarkt!K106</f>
        <v>100</v>
      </c>
      <c r="AG108" s="215">
        <f>Neumarkt!M106</f>
        <v>100</v>
      </c>
      <c r="AH108" s="215">
        <f>Neumarkt!O106</f>
        <v>100</v>
      </c>
      <c r="AJ108" s="215">
        <f>Hahnenstraße!E106</f>
        <v>100</v>
      </c>
      <c r="AL108" s="215">
        <f>Rudolfplatz!E106</f>
        <v>100</v>
      </c>
      <c r="AM108" s="215">
        <f>Rudolfplatz!G106</f>
        <v>100</v>
      </c>
      <c r="AO108" s="215">
        <f>Moltkestraße!E106</f>
        <v>100</v>
      </c>
      <c r="AP108" s="215">
        <f>Moltkestraße!G106</f>
        <v>100</v>
      </c>
      <c r="AQ108" s="215">
        <f>Moltkestraße!I106</f>
        <v>100</v>
      </c>
      <c r="AS108" s="215">
        <f>'Richard-Wagner-Straße'!E106</f>
        <v>100</v>
      </c>
      <c r="AT108" s="215">
        <f>'Richard-Wagner-Straße'!G106</f>
        <v>100</v>
      </c>
      <c r="AU108" s="215">
        <f>'Richard-Wagner-Straße'!I106</f>
        <v>100</v>
      </c>
      <c r="AW108" s="215">
        <f>'Aachener Weiher'!E106</f>
        <v>50</v>
      </c>
      <c r="AX108" s="215">
        <f>'Aachener Weiher'!G106</f>
        <v>100</v>
      </c>
      <c r="AY108" s="215">
        <f>'Aachener Weiher'!I106</f>
        <v>100</v>
      </c>
    </row>
    <row r="109" spans="1:51" s="12" customFormat="1" ht="18" customHeight="1" x14ac:dyDescent="0.15">
      <c r="A109" s="276"/>
      <c r="B109" s="247"/>
      <c r="C109" s="278"/>
      <c r="D109" s="241"/>
      <c r="E109" s="221"/>
      <c r="F109" s="218"/>
      <c r="G109" s="221"/>
      <c r="H109" s="218"/>
      <c r="I109" s="221"/>
      <c r="J109" s="218"/>
      <c r="K109" s="221"/>
      <c r="L109" s="218"/>
      <c r="M109" s="221"/>
      <c r="N109" s="218"/>
      <c r="O109" s="221"/>
      <c r="P109" s="218"/>
      <c r="Q109" s="221"/>
      <c r="T109" s="216"/>
      <c r="U109" s="216"/>
      <c r="V109" s="216"/>
      <c r="X109" s="216"/>
      <c r="Y109" s="216"/>
      <c r="Z109" s="216"/>
      <c r="AA109" s="216"/>
      <c r="AC109" s="216"/>
      <c r="AD109" s="216"/>
      <c r="AE109" s="216"/>
      <c r="AF109" s="216"/>
      <c r="AG109" s="216"/>
      <c r="AH109" s="216"/>
      <c r="AJ109" s="216"/>
      <c r="AL109" s="216"/>
      <c r="AM109" s="216"/>
      <c r="AO109" s="216"/>
      <c r="AP109" s="216"/>
      <c r="AQ109" s="216"/>
      <c r="AS109" s="216"/>
      <c r="AT109" s="216"/>
      <c r="AU109" s="216"/>
      <c r="AW109" s="216"/>
      <c r="AX109" s="216"/>
      <c r="AY109" s="216"/>
    </row>
    <row r="110" spans="1:51" s="12" customFormat="1" ht="18" customHeight="1" thickBot="1" x14ac:dyDescent="0.2">
      <c r="A110" s="276"/>
      <c r="B110" s="248"/>
      <c r="C110" s="279"/>
      <c r="D110" s="242"/>
      <c r="E110" s="222"/>
      <c r="F110" s="219"/>
      <c r="G110" s="222"/>
      <c r="H110" s="219"/>
      <c r="I110" s="222"/>
      <c r="J110" s="219"/>
      <c r="K110" s="222"/>
      <c r="L110" s="219"/>
      <c r="M110" s="222"/>
      <c r="N110" s="219"/>
      <c r="O110" s="222"/>
      <c r="P110" s="219"/>
      <c r="Q110" s="222"/>
      <c r="T110" s="217"/>
      <c r="U110" s="217"/>
      <c r="V110" s="217"/>
      <c r="X110" s="217"/>
      <c r="Y110" s="217"/>
      <c r="Z110" s="217"/>
      <c r="AA110" s="217"/>
      <c r="AC110" s="217"/>
      <c r="AD110" s="217"/>
      <c r="AE110" s="217"/>
      <c r="AF110" s="217"/>
      <c r="AG110" s="217"/>
      <c r="AH110" s="217"/>
      <c r="AJ110" s="217"/>
      <c r="AL110" s="217"/>
      <c r="AM110" s="217"/>
      <c r="AO110" s="217"/>
      <c r="AP110" s="217"/>
      <c r="AQ110" s="217"/>
      <c r="AS110" s="217"/>
      <c r="AT110" s="217"/>
      <c r="AU110" s="217"/>
      <c r="AW110" s="217"/>
      <c r="AX110" s="217"/>
      <c r="AY110" s="217"/>
    </row>
    <row r="111" spans="1:51" s="12" customFormat="1" ht="18" customHeight="1" x14ac:dyDescent="0.15">
      <c r="A111" s="276"/>
      <c r="B111" s="247" t="s">
        <v>52</v>
      </c>
      <c r="C111" s="278"/>
      <c r="D111" s="241"/>
      <c r="E111" s="220">
        <v>2.5000000000000001E-2</v>
      </c>
      <c r="F111" s="218"/>
      <c r="G111" s="220">
        <f>F$108/COUNTA($B$108:$B$113)</f>
        <v>2.5000000000000001E-2</v>
      </c>
      <c r="H111" s="218"/>
      <c r="I111" s="220">
        <f>H$108/COUNTA($B$108:$B$113)</f>
        <v>2.5000000000000001E-2</v>
      </c>
      <c r="J111" s="218"/>
      <c r="K111" s="220">
        <f>J$108/COUNTA($B$108:$B$113)</f>
        <v>2.5000000000000001E-2</v>
      </c>
      <c r="L111" s="218"/>
      <c r="M111" s="220">
        <f>L$108/COUNTA($B$108:$B$113)</f>
        <v>0.05</v>
      </c>
      <c r="N111" s="218"/>
      <c r="O111" s="220">
        <f>N$108/COUNTA($B$108:$B$113)</f>
        <v>0</v>
      </c>
      <c r="P111" s="218"/>
      <c r="Q111" s="220">
        <f>P$108/COUNTA($B$108:$B$113)</f>
        <v>0.05</v>
      </c>
      <c r="T111" s="215">
        <f>Heumarkt!E109</f>
        <v>50</v>
      </c>
      <c r="U111" s="215">
        <f>Heumarkt!G109</f>
        <v>50</v>
      </c>
      <c r="V111" s="215">
        <f>Heumarkt!I109</f>
        <v>50</v>
      </c>
      <c r="X111" s="215">
        <f>Cäcilienstraße!E109</f>
        <v>50</v>
      </c>
      <c r="Y111" s="215">
        <f>Cäcilienstraße!G109</f>
        <v>50</v>
      </c>
      <c r="Z111" s="215">
        <f>Cäcilienstraße!I109</f>
        <v>50</v>
      </c>
      <c r="AA111" s="215">
        <f>Cäcilienstraße!K109</f>
        <v>50</v>
      </c>
      <c r="AC111" s="215">
        <f>Neumarkt!E109</f>
        <v>50</v>
      </c>
      <c r="AD111" s="215">
        <f>Neumarkt!G109</f>
        <v>50</v>
      </c>
      <c r="AE111" s="215">
        <f>Neumarkt!I109</f>
        <v>50</v>
      </c>
      <c r="AF111" s="215">
        <f>Neumarkt!K109</f>
        <v>50</v>
      </c>
      <c r="AG111" s="215">
        <f>Neumarkt!M109</f>
        <v>50</v>
      </c>
      <c r="AH111" s="215">
        <f>Neumarkt!O109</f>
        <v>50</v>
      </c>
      <c r="AJ111" s="215">
        <f>Hahnenstraße!E109</f>
        <v>50</v>
      </c>
      <c r="AL111" s="215">
        <f>Rudolfplatz!E109</f>
        <v>50</v>
      </c>
      <c r="AM111" s="215">
        <f>Rudolfplatz!G109</f>
        <v>50</v>
      </c>
      <c r="AO111" s="215">
        <f>Moltkestraße!E109</f>
        <v>50</v>
      </c>
      <c r="AP111" s="215">
        <f>Moltkestraße!G109</f>
        <v>50</v>
      </c>
      <c r="AQ111" s="215">
        <f>Moltkestraße!I109</f>
        <v>50</v>
      </c>
      <c r="AS111" s="215">
        <f>'Richard-Wagner-Straße'!E109</f>
        <v>50</v>
      </c>
      <c r="AT111" s="215">
        <f>'Richard-Wagner-Straße'!G109</f>
        <v>50</v>
      </c>
      <c r="AU111" s="215">
        <f>'Richard-Wagner-Straße'!I109</f>
        <v>50</v>
      </c>
      <c r="AW111" s="215">
        <f>'Aachener Weiher'!E109</f>
        <v>0</v>
      </c>
      <c r="AX111" s="215">
        <f>'Aachener Weiher'!G109</f>
        <v>0</v>
      </c>
      <c r="AY111" s="215">
        <f>'Aachener Weiher'!I109</f>
        <v>0</v>
      </c>
    </row>
    <row r="112" spans="1:51" s="12" customFormat="1" ht="18" customHeight="1" x14ac:dyDescent="0.15">
      <c r="A112" s="276"/>
      <c r="B112" s="247"/>
      <c r="C112" s="278"/>
      <c r="D112" s="241"/>
      <c r="E112" s="221"/>
      <c r="F112" s="218"/>
      <c r="G112" s="221"/>
      <c r="H112" s="218"/>
      <c r="I112" s="221"/>
      <c r="J112" s="218"/>
      <c r="K112" s="221"/>
      <c r="L112" s="218"/>
      <c r="M112" s="221"/>
      <c r="N112" s="218"/>
      <c r="O112" s="221"/>
      <c r="P112" s="218"/>
      <c r="Q112" s="221"/>
      <c r="T112" s="216"/>
      <c r="U112" s="216"/>
      <c r="V112" s="216"/>
      <c r="X112" s="216"/>
      <c r="Y112" s="216"/>
      <c r="Z112" s="216"/>
      <c r="AA112" s="216"/>
      <c r="AC112" s="216"/>
      <c r="AD112" s="216"/>
      <c r="AE112" s="216"/>
      <c r="AF112" s="216"/>
      <c r="AG112" s="216"/>
      <c r="AH112" s="216"/>
      <c r="AJ112" s="216"/>
      <c r="AL112" s="216"/>
      <c r="AM112" s="216"/>
      <c r="AO112" s="216"/>
      <c r="AP112" s="216"/>
      <c r="AQ112" s="216"/>
      <c r="AS112" s="216"/>
      <c r="AT112" s="216"/>
      <c r="AU112" s="216"/>
      <c r="AW112" s="216"/>
      <c r="AX112" s="216"/>
      <c r="AY112" s="216"/>
    </row>
    <row r="113" spans="1:53" s="12" customFormat="1" ht="18" customHeight="1" thickBot="1" x14ac:dyDescent="0.2">
      <c r="A113" s="277"/>
      <c r="B113" s="248"/>
      <c r="C113" s="279"/>
      <c r="D113" s="242"/>
      <c r="E113" s="222"/>
      <c r="F113" s="219"/>
      <c r="G113" s="222"/>
      <c r="H113" s="219"/>
      <c r="I113" s="222"/>
      <c r="J113" s="219"/>
      <c r="K113" s="222"/>
      <c r="L113" s="219"/>
      <c r="M113" s="222"/>
      <c r="N113" s="219"/>
      <c r="O113" s="222"/>
      <c r="P113" s="219"/>
      <c r="Q113" s="222"/>
      <c r="T113" s="217"/>
      <c r="U113" s="217"/>
      <c r="V113" s="217"/>
      <c r="X113" s="217"/>
      <c r="Y113" s="217"/>
      <c r="Z113" s="217"/>
      <c r="AA113" s="217"/>
      <c r="AC113" s="217"/>
      <c r="AD113" s="217"/>
      <c r="AE113" s="217"/>
      <c r="AF113" s="217"/>
      <c r="AG113" s="217"/>
      <c r="AH113" s="217"/>
      <c r="AJ113" s="217"/>
      <c r="AL113" s="217"/>
      <c r="AM113" s="217"/>
      <c r="AO113" s="217"/>
      <c r="AP113" s="217"/>
      <c r="AQ113" s="217"/>
      <c r="AS113" s="217"/>
      <c r="AT113" s="217"/>
      <c r="AU113" s="217"/>
      <c r="AW113" s="217"/>
      <c r="AX113" s="217"/>
      <c r="AY113" s="217"/>
    </row>
    <row r="114" spans="1:53" x14ac:dyDescent="0.15">
      <c r="A114" s="8"/>
      <c r="B114"/>
      <c r="C114"/>
      <c r="D114" s="21"/>
      <c r="E114"/>
      <c r="F114" s="21"/>
      <c r="G114"/>
      <c r="H114" s="21"/>
      <c r="I114"/>
      <c r="J114" s="21"/>
      <c r="K114"/>
      <c r="L114" s="21"/>
      <c r="M114"/>
      <c r="N114" s="21"/>
      <c r="O114"/>
      <c r="P114" s="21"/>
      <c r="Q114"/>
      <c r="AJ114" s="24"/>
    </row>
    <row r="115" spans="1:53" ht="16" x14ac:dyDescent="0.2">
      <c r="A115"/>
      <c r="B115" s="9" t="s">
        <v>53</v>
      </c>
      <c r="C115" s="10"/>
      <c r="D115" s="21">
        <f t="shared" ref="D115:O115" si="28">SUM(D6:D113)</f>
        <v>1</v>
      </c>
      <c r="E115" s="21">
        <f t="shared" si="28"/>
        <v>1.0000000000000004</v>
      </c>
      <c r="F115" s="21">
        <f t="shared" si="28"/>
        <v>1</v>
      </c>
      <c r="G115" s="21">
        <f t="shared" si="28"/>
        <v>1</v>
      </c>
      <c r="H115" s="21">
        <f t="shared" si="28"/>
        <v>1</v>
      </c>
      <c r="I115" s="21">
        <f t="shared" si="28"/>
        <v>1</v>
      </c>
      <c r="J115" s="21">
        <f t="shared" si="28"/>
        <v>1</v>
      </c>
      <c r="K115" s="21">
        <f t="shared" si="28"/>
        <v>1.0000000000000004</v>
      </c>
      <c r="L115" s="21">
        <f t="shared" si="28"/>
        <v>0.99999999999999989</v>
      </c>
      <c r="M115" s="21">
        <f t="shared" si="28"/>
        <v>1.0000000000000004</v>
      </c>
      <c r="N115" s="21">
        <f t="shared" si="28"/>
        <v>1</v>
      </c>
      <c r="O115" s="21">
        <f t="shared" si="28"/>
        <v>1</v>
      </c>
      <c r="P115" s="21">
        <f t="shared" ref="P115:Q115" si="29">SUM(P6:P113)</f>
        <v>1.0000000000000002</v>
      </c>
      <c r="Q115" s="21">
        <f t="shared" si="29"/>
        <v>1</v>
      </c>
      <c r="AJ115" s="24"/>
    </row>
    <row r="116" spans="1:53" x14ac:dyDescent="0.15">
      <c r="A116"/>
      <c r="B116"/>
      <c r="C116"/>
      <c r="D116" s="21"/>
      <c r="E116"/>
      <c r="F116" s="21"/>
      <c r="G116"/>
      <c r="H116" s="21"/>
      <c r="I116"/>
      <c r="J116" s="21"/>
      <c r="K116"/>
      <c r="L116" s="21"/>
      <c r="M116"/>
      <c r="N116" s="21"/>
      <c r="O116"/>
      <c r="P116" s="21"/>
      <c r="Q116"/>
      <c r="AJ116" s="24"/>
    </row>
    <row r="117" spans="1:53" x14ac:dyDescent="0.15">
      <c r="A117"/>
      <c r="B117"/>
      <c r="C117"/>
      <c r="D117" s="21"/>
      <c r="E117"/>
      <c r="F117" s="21"/>
      <c r="G117"/>
      <c r="H117" s="21"/>
      <c r="I117"/>
      <c r="J117" s="21"/>
      <c r="K117"/>
      <c r="L117" s="21"/>
      <c r="M117"/>
      <c r="N117" s="21"/>
      <c r="O117"/>
      <c r="P117" s="21"/>
      <c r="Q117"/>
      <c r="AJ117" s="24"/>
    </row>
    <row r="118" spans="1:53" ht="15" x14ac:dyDescent="0.2">
      <c r="A118"/>
      <c r="B118" s="11" t="s">
        <v>54</v>
      </c>
      <c r="C118"/>
      <c r="D118" s="21"/>
      <c r="E118"/>
      <c r="F118" s="21"/>
      <c r="G118"/>
      <c r="H118" s="21"/>
      <c r="I118"/>
      <c r="J118" s="21"/>
      <c r="K118"/>
      <c r="L118" s="21"/>
      <c r="M118"/>
      <c r="N118" s="21"/>
      <c r="O118"/>
      <c r="P118" s="21"/>
      <c r="Q118"/>
      <c r="S118" s="31" t="s">
        <v>316</v>
      </c>
      <c r="AJ118" s="24"/>
      <c r="BA118" s="31"/>
    </row>
    <row r="119" spans="1:53" ht="15" thickBot="1" x14ac:dyDescent="0.2">
      <c r="AJ119" s="24"/>
    </row>
    <row r="120" spans="1:53" ht="15" thickBot="1" x14ac:dyDescent="0.2">
      <c r="S120" s="22" t="s">
        <v>311</v>
      </c>
      <c r="T120" s="23" t="s">
        <v>593</v>
      </c>
      <c r="U120" s="23" t="s">
        <v>594</v>
      </c>
      <c r="V120" s="23" t="s">
        <v>510</v>
      </c>
      <c r="W120" s="16"/>
      <c r="X120" s="22" t="s">
        <v>511</v>
      </c>
      <c r="Y120" s="23" t="s">
        <v>571</v>
      </c>
      <c r="Z120" s="23" t="s">
        <v>513</v>
      </c>
      <c r="AA120" s="23" t="s">
        <v>595</v>
      </c>
      <c r="AB120" s="16"/>
      <c r="AC120" s="22" t="s">
        <v>514</v>
      </c>
      <c r="AD120" s="23" t="s">
        <v>515</v>
      </c>
      <c r="AE120" s="23" t="s">
        <v>516</v>
      </c>
      <c r="AF120" s="23" t="s">
        <v>517</v>
      </c>
      <c r="AG120" s="23" t="s">
        <v>596</v>
      </c>
      <c r="AH120" s="23" t="s">
        <v>597</v>
      </c>
      <c r="AI120" s="16"/>
      <c r="AJ120" s="22" t="s">
        <v>518</v>
      </c>
      <c r="AK120" s="16"/>
      <c r="AL120" s="22" t="s">
        <v>525</v>
      </c>
      <c r="AM120" s="23" t="s">
        <v>526</v>
      </c>
      <c r="AN120" s="16"/>
      <c r="AO120" s="22" t="s">
        <v>520</v>
      </c>
      <c r="AP120" s="23" t="s">
        <v>521</v>
      </c>
      <c r="AQ120" s="23" t="s">
        <v>522</v>
      </c>
      <c r="AR120" s="16"/>
      <c r="AS120" s="22" t="s">
        <v>523</v>
      </c>
      <c r="AT120" s="23" t="s">
        <v>524</v>
      </c>
      <c r="AU120" s="23" t="s">
        <v>519</v>
      </c>
      <c r="AV120" s="16"/>
      <c r="AW120" s="22" t="s">
        <v>527</v>
      </c>
      <c r="AX120" s="23" t="s">
        <v>528</v>
      </c>
      <c r="AY120" s="23" t="s">
        <v>529</v>
      </c>
      <c r="AZ120" s="16"/>
      <c r="BA120" s="22" t="s">
        <v>311</v>
      </c>
    </row>
    <row r="122" spans="1:53" x14ac:dyDescent="0.15">
      <c r="S122" s="26" t="str">
        <f>D4</f>
        <v>Haupt</v>
      </c>
      <c r="T122" s="24">
        <f>ROUND(SUMPRODUCT($E$6:$E$113,T6:T113),2)</f>
        <v>61.49</v>
      </c>
      <c r="U122" s="24">
        <f>ROUND(SUMPRODUCT($E$6:$E$113,U6:U113),2)</f>
        <v>58.99</v>
      </c>
      <c r="V122" s="24">
        <f>ROUND(SUMPRODUCT($E$6:$E$113,V6:V113),2)</f>
        <v>65.33</v>
      </c>
      <c r="X122" s="24">
        <f>ROUND(SUMPRODUCT($E$6:$E$113,X6:X113),2)</f>
        <v>57.28</v>
      </c>
      <c r="Y122" s="24">
        <f>ROUND(SUMPRODUCT($E$6:$E$113,Y6:Y113),2)</f>
        <v>62.37</v>
      </c>
      <c r="Z122" s="24">
        <f>ROUND(SUMPRODUCT($E$6:$E$113,Z6:Z113),2)</f>
        <v>60.04</v>
      </c>
      <c r="AA122" s="24">
        <f>ROUND(SUMPRODUCT($E$6:$E$113,AA6:AA113),2)</f>
        <v>65.709999999999994</v>
      </c>
      <c r="AC122" s="24">
        <f t="shared" ref="AC122:AH122" si="30">ROUND(SUMPRODUCT($E$6:$E$113,AC6:AC113),2)</f>
        <v>68.13</v>
      </c>
      <c r="AD122" s="24">
        <f t="shared" si="30"/>
        <v>72.569999999999993</v>
      </c>
      <c r="AE122" s="24">
        <f t="shared" si="30"/>
        <v>66.819999999999993</v>
      </c>
      <c r="AF122" s="24">
        <f t="shared" si="30"/>
        <v>70.180000000000007</v>
      </c>
      <c r="AG122" s="24">
        <f t="shared" si="30"/>
        <v>72.709999999999994</v>
      </c>
      <c r="AH122" s="24">
        <f t="shared" si="30"/>
        <v>77.540000000000006</v>
      </c>
      <c r="AJ122" s="24">
        <f>ROUND(SUMPRODUCT($E$6:$E$113,AJ6:AJ113),2)</f>
        <v>72.14</v>
      </c>
      <c r="AL122" s="24">
        <f>ROUND(SUMPRODUCT($E$6:$E$113,AL6:AL113),2)</f>
        <v>79.11</v>
      </c>
      <c r="AM122" s="24">
        <f>ROUND(SUMPRODUCT($E$6:$E$113,AM6:AM113),2)</f>
        <v>70.87</v>
      </c>
      <c r="AO122" s="24">
        <f>ROUND(SUMPRODUCT($E$6:$E$113,AO6:AO113),2)</f>
        <v>75.3</v>
      </c>
      <c r="AP122" s="24">
        <f>ROUND(SUMPRODUCT($E$6:$E$113,AP6:AP113),2)</f>
        <v>56.89</v>
      </c>
      <c r="AQ122" s="24">
        <f>ROUND(SUMPRODUCT($E$6:$E$113,AQ6:AQ113),2)</f>
        <v>57.79</v>
      </c>
      <c r="AS122" s="24">
        <f>ROUND(SUMPRODUCT($E$6:$E$113,AS6:AS113),2)</f>
        <v>63.92</v>
      </c>
      <c r="AT122" s="24">
        <f>ROUND(SUMPRODUCT($E$6:$E$113,AT6:AT113),2)</f>
        <v>59.18</v>
      </c>
      <c r="AU122" s="24">
        <f>ROUND(SUMPRODUCT($E$6:$E$113,AU6:AU113),2)</f>
        <v>72.819999999999993</v>
      </c>
      <c r="AW122" s="24">
        <f>ROUND(SUMPRODUCT($E$6:$E$113,AW6:AW113),2)</f>
        <v>62.59</v>
      </c>
      <c r="AX122" s="24">
        <f>ROUND(SUMPRODUCT($E$6:$E$113,AX6:AX113),2)</f>
        <v>50.83</v>
      </c>
      <c r="AY122" s="24">
        <f>ROUND(SUMPRODUCT($E$6:$E$113,AY6:AY113),2)</f>
        <v>59.88</v>
      </c>
      <c r="BA122" s="26" t="s">
        <v>312</v>
      </c>
    </row>
    <row r="123" spans="1:53" x14ac:dyDescent="0.15">
      <c r="S123" s="26" t="str">
        <f>F4</f>
        <v>Umweltauswirkungen</v>
      </c>
      <c r="T123" s="24">
        <f>ROUND(SUMPRODUCT($G$6:$G$113,T6:T113),2)</f>
        <v>61.4</v>
      </c>
      <c r="U123" s="24">
        <f>ROUND(SUMPRODUCT($G$6:$G$113,U6:U113),2)</f>
        <v>59.53</v>
      </c>
      <c r="V123" s="24">
        <f>ROUND(SUMPRODUCT($G$6:$G$113,V6:V113),2)</f>
        <v>66.17</v>
      </c>
      <c r="X123" s="24">
        <f>ROUND(SUMPRODUCT($G$6:$G$113,X6:X113),2)</f>
        <v>59.15</v>
      </c>
      <c r="Y123" s="24">
        <f>ROUND(SUMPRODUCT($G$6:$G$113,Y6:Y113),2)</f>
        <v>64.239999999999995</v>
      </c>
      <c r="Z123" s="24">
        <f>ROUND(SUMPRODUCT($G$6:$G$113,Z6:Z113),2)</f>
        <v>61.92</v>
      </c>
      <c r="AA123" s="24">
        <f>ROUND(SUMPRODUCT($G$6:$G$113,AA6:AA113),2)</f>
        <v>67.59</v>
      </c>
      <c r="AC123" s="24">
        <f t="shared" ref="AC123:AH123" si="31">ROUND(SUMPRODUCT($G$6:$G$113,AC6:AC113),2)</f>
        <v>67.3</v>
      </c>
      <c r="AD123" s="24">
        <f t="shared" si="31"/>
        <v>72.77</v>
      </c>
      <c r="AE123" s="24">
        <f t="shared" si="31"/>
        <v>66.2</v>
      </c>
      <c r="AF123" s="24">
        <f t="shared" si="31"/>
        <v>70.599999999999994</v>
      </c>
      <c r="AG123" s="24">
        <f t="shared" si="31"/>
        <v>73.959999999999994</v>
      </c>
      <c r="AH123" s="24">
        <f t="shared" si="31"/>
        <v>78.790000000000006</v>
      </c>
      <c r="AJ123" s="24">
        <f>ROUND(SUMPRODUCT($G$6:$G$113,AJ6:AJ113),2)</f>
        <v>73.39</v>
      </c>
      <c r="AL123" s="24">
        <f>ROUND(SUMPRODUCT($G$6:$G$113,AL6:AL113),2)</f>
        <v>81.11</v>
      </c>
      <c r="AM123" s="24">
        <f>ROUND(SUMPRODUCT($G$6:$G$113,AM6:AM113),2)</f>
        <v>71.08</v>
      </c>
      <c r="AO123" s="24">
        <f>ROUND(SUMPRODUCT($G$6:$G$113,AO6:AO113),2)</f>
        <v>74.88</v>
      </c>
      <c r="AP123" s="24">
        <f>ROUND(SUMPRODUCT($G$6:$G$113,AP6:AP113),2)</f>
        <v>55.89</v>
      </c>
      <c r="AQ123" s="24">
        <f>ROUND(SUMPRODUCT($G$6:$G$113,AQ6:AQ113),2)</f>
        <v>56.79</v>
      </c>
      <c r="AS123" s="24">
        <f>ROUND(SUMPRODUCT($G$6:$G$113,AS6:AS113),2)</f>
        <v>63.71</v>
      </c>
      <c r="AT123" s="24">
        <f>ROUND(SUMPRODUCT($G$6:$G$113,AT6:AT113),2)</f>
        <v>56.8</v>
      </c>
      <c r="AU123" s="24">
        <f>ROUND(SUMPRODUCT($G$6:$G$113,AU6:AU113),2)</f>
        <v>72.400000000000006</v>
      </c>
      <c r="AW123" s="24">
        <f>ROUND(SUMPRODUCT($G$6:$G$113,AW6:AW113),2)</f>
        <v>58.84</v>
      </c>
      <c r="AX123" s="24">
        <f>ROUND(SUMPRODUCT($G$6:$G$113,AX6:AX113),2)</f>
        <v>50.74</v>
      </c>
      <c r="AY123" s="24">
        <f>ROUND(SUMPRODUCT($G$6:$G$113,AY6:AY113),2)</f>
        <v>59.05</v>
      </c>
      <c r="BA123" s="26" t="s">
        <v>18</v>
      </c>
    </row>
    <row r="124" spans="1:53" x14ac:dyDescent="0.15">
      <c r="S124" s="26" t="str">
        <f>H4</f>
        <v>Umweltverbund</v>
      </c>
      <c r="T124" s="24">
        <f>ROUND(SUMPRODUCT($I$6:$I$113,T6:T113),2)</f>
        <v>62.8</v>
      </c>
      <c r="U124" s="24">
        <f>ROUND(SUMPRODUCT($I$6:$I$113,U6:U113),2)</f>
        <v>59.67</v>
      </c>
      <c r="V124" s="24">
        <f>ROUND(SUMPRODUCT($I$6:$I$113,V6:V113),2)</f>
        <v>65.83</v>
      </c>
      <c r="X124" s="24">
        <f>ROUND(SUMPRODUCT($I$6:$I$113,X6:X113),2)</f>
        <v>55.89</v>
      </c>
      <c r="Y124" s="24">
        <f>ROUND(SUMPRODUCT($I$6:$I$113,Y6:Y113),2)</f>
        <v>59.91</v>
      </c>
      <c r="Z124" s="24">
        <f>ROUND(SUMPRODUCT($I$6:$I$113,Z6:Z113),2)</f>
        <v>57.95</v>
      </c>
      <c r="AA124" s="24">
        <f>ROUND(SUMPRODUCT($I$6:$I$113,AA6:AA113),2)</f>
        <v>63.71</v>
      </c>
      <c r="AC124" s="24">
        <f t="shared" ref="AC124:AH124" si="32">ROUND(SUMPRODUCT($I$6:$I$113,AC6:AC113),2)</f>
        <v>66.31</v>
      </c>
      <c r="AD124" s="24">
        <f t="shared" si="32"/>
        <v>70.650000000000006</v>
      </c>
      <c r="AE124" s="24">
        <f t="shared" si="32"/>
        <v>66.03</v>
      </c>
      <c r="AF124" s="24">
        <f t="shared" si="32"/>
        <v>69.66</v>
      </c>
      <c r="AG124" s="24">
        <f t="shared" si="32"/>
        <v>72.14</v>
      </c>
      <c r="AH124" s="24">
        <f t="shared" si="32"/>
        <v>76.92</v>
      </c>
      <c r="AJ124" s="24">
        <f>ROUND(SUMPRODUCT($I$6:$I$113,AJ6:AJ113),2)</f>
        <v>71.12</v>
      </c>
      <c r="AL124" s="24">
        <f>ROUND(SUMPRODUCT($I$6:$I$113,AL6:AL113),2)</f>
        <v>78.36</v>
      </c>
      <c r="AM124" s="24">
        <f>ROUND(SUMPRODUCT($I$6:$I$113,AM6:AM113),2)</f>
        <v>70.88</v>
      </c>
      <c r="AO124" s="24">
        <f>ROUND(SUMPRODUCT($I$6:$I$113,AO6:AO113),2)</f>
        <v>74.23</v>
      </c>
      <c r="AP124" s="24">
        <f>ROUND(SUMPRODUCT($I$6:$I$113,AP6:AP113),2)</f>
        <v>56.01</v>
      </c>
      <c r="AQ124" s="24">
        <f>ROUND(SUMPRODUCT($I$6:$I$113,AQ6:AQ113),2)</f>
        <v>55.88</v>
      </c>
      <c r="AS124" s="24">
        <f>ROUND(SUMPRODUCT($I$6:$I$113,AS6:AS113),2)</f>
        <v>65.099999999999994</v>
      </c>
      <c r="AT124" s="24">
        <f>ROUND(SUMPRODUCT($I$6:$I$113,AT6:AT113),2)</f>
        <v>59.39</v>
      </c>
      <c r="AU124" s="24">
        <f>ROUND(SUMPRODUCT($I$6:$I$113,AU6:AU113),2)</f>
        <v>70.97</v>
      </c>
      <c r="AW124" s="24">
        <f>ROUND(SUMPRODUCT($I$6:$I$113,AW6:AW113),2)</f>
        <v>60.89</v>
      </c>
      <c r="AX124" s="24">
        <f>ROUND(SUMPRODUCT($I$6:$I$113,AX6:AX113),2)</f>
        <v>49.94</v>
      </c>
      <c r="AY124" s="24">
        <f>ROUND(SUMPRODUCT($I$6:$I$113,AY6:AY113),2)</f>
        <v>56.93</v>
      </c>
      <c r="BA124" s="26" t="s">
        <v>313</v>
      </c>
    </row>
    <row r="125" spans="1:53" x14ac:dyDescent="0.15">
      <c r="S125" s="26" t="str">
        <f>J4</f>
        <v>Wirtschaftlichkeit</v>
      </c>
      <c r="T125" s="24">
        <f>ROUND(SUMPRODUCT($K$6:$K$113,T6:T113),2)</f>
        <v>61.46</v>
      </c>
      <c r="U125" s="24">
        <f>ROUND(SUMPRODUCT($K$6:$K$113,U6:U113),2)</f>
        <v>58.96</v>
      </c>
      <c r="V125" s="24">
        <f>ROUND(SUMPRODUCT($K$6:$K$113,V6:V113),2)</f>
        <v>64.08</v>
      </c>
      <c r="X125" s="24">
        <f>ROUND(SUMPRODUCT($K$6:$K$113,X6:X113),2)</f>
        <v>59.96</v>
      </c>
      <c r="Y125" s="24">
        <f>ROUND(SUMPRODUCT($K$6:$K$113,Y6:Y113),2)</f>
        <v>63.97</v>
      </c>
      <c r="Z125" s="24">
        <f>ROUND(SUMPRODUCT($K$6:$K$113,Z6:Z113),2)</f>
        <v>62.01</v>
      </c>
      <c r="AA125" s="24">
        <f>ROUND(SUMPRODUCT($K$6:$K$113,AA6:AA113),2)</f>
        <v>67.14</v>
      </c>
      <c r="AC125" s="24">
        <f t="shared" ref="AC125:AH125" si="33">ROUND(SUMPRODUCT($K$6:$K$113,AC6:AC113),2)</f>
        <v>69.56</v>
      </c>
      <c r="AD125" s="24">
        <f t="shared" si="33"/>
        <v>73.28</v>
      </c>
      <c r="AE125" s="24">
        <f t="shared" si="33"/>
        <v>68.959999999999994</v>
      </c>
      <c r="AF125" s="24">
        <f t="shared" si="33"/>
        <v>71.97</v>
      </c>
      <c r="AG125" s="24">
        <f t="shared" si="33"/>
        <v>74.14</v>
      </c>
      <c r="AH125" s="24">
        <f t="shared" si="33"/>
        <v>78.61</v>
      </c>
      <c r="AJ125" s="24">
        <f>ROUND(SUMPRODUCT($K$6:$K$113,AJ6:AJ113),2)</f>
        <v>73.930000000000007</v>
      </c>
      <c r="AL125" s="24">
        <f>ROUND(SUMPRODUCT($K$6:$K$113,AL6:AL113),2)</f>
        <v>80.150000000000006</v>
      </c>
      <c r="AM125" s="24">
        <f>ROUND(SUMPRODUCT($K$6:$K$113,AM6:AM113),2)</f>
        <v>73.19</v>
      </c>
      <c r="AO125" s="24">
        <f>ROUND(SUMPRODUCT($K$6:$K$113,AO6:AO113),2)</f>
        <v>76.73</v>
      </c>
      <c r="AP125" s="24">
        <f>ROUND(SUMPRODUCT($K$6:$K$113,AP6:AP113),2)</f>
        <v>60.6</v>
      </c>
      <c r="AQ125" s="24">
        <f>ROUND(SUMPRODUCT($K$6:$K$113,AQ6:AQ113),2)</f>
        <v>60.77</v>
      </c>
      <c r="AS125" s="24">
        <f>ROUND(SUMPRODUCT($K$6:$K$113,AS6:AS113),2)</f>
        <v>66.42</v>
      </c>
      <c r="AT125" s="24">
        <f>ROUND(SUMPRODUCT($K$6:$K$113,AT6:AT113),2)</f>
        <v>62.37</v>
      </c>
      <c r="AU125" s="24">
        <f>ROUND(SUMPRODUCT($K$6:$K$113,AU6:AU113),2)</f>
        <v>73.53</v>
      </c>
      <c r="AW125" s="24">
        <f>ROUND(SUMPRODUCT($K$6:$K$113,AW6:AW113),2)</f>
        <v>64.02</v>
      </c>
      <c r="AX125" s="24">
        <f>ROUND(SUMPRODUCT($K$6:$K$113,AX6:AX113),2)</f>
        <v>54.73</v>
      </c>
      <c r="AY125" s="24">
        <f>ROUND(SUMPRODUCT($K$6:$K$113,AY6:AY113),2)</f>
        <v>61.31</v>
      </c>
      <c r="BA125" s="26" t="s">
        <v>47</v>
      </c>
    </row>
    <row r="126" spans="1:53" x14ac:dyDescent="0.15">
      <c r="S126" s="26" t="str">
        <f>L4</f>
        <v>Gleichgewicht</v>
      </c>
      <c r="T126" s="24">
        <f>ROUND(SUMPRODUCT($M$6:$M$113,T6:T113),2)</f>
        <v>62.71</v>
      </c>
      <c r="U126" s="24">
        <f>ROUND(SUMPRODUCT($M$6:$M$113,U6:U113),2)</f>
        <v>60.21</v>
      </c>
      <c r="V126" s="24">
        <f>ROUND(SUMPRODUCT($M$6:$M$113,V6:V113),2)</f>
        <v>64.08</v>
      </c>
      <c r="X126" s="24">
        <f>ROUND(SUMPRODUCT($M$6:$M$113,X6:X113),2)</f>
        <v>56.52</v>
      </c>
      <c r="Y126" s="24">
        <f>ROUND(SUMPRODUCT($M$6:$M$113,Y6:Y113),2)</f>
        <v>59.91</v>
      </c>
      <c r="Z126" s="24">
        <f>ROUND(SUMPRODUCT($M$6:$M$113,Z6:Z113),2)</f>
        <v>57.95</v>
      </c>
      <c r="AA126" s="24">
        <f>ROUND(SUMPRODUCT($M$6:$M$113,AA6:AA113),2)</f>
        <v>63.39</v>
      </c>
      <c r="AC126" s="24">
        <f t="shared" ref="AC126:AH126" si="34">ROUND(SUMPRODUCT($M$6:$M$113,AC6:AC113),2)</f>
        <v>68.31</v>
      </c>
      <c r="AD126" s="24">
        <f t="shared" si="34"/>
        <v>71.400000000000006</v>
      </c>
      <c r="AE126" s="24">
        <f t="shared" si="34"/>
        <v>67.709999999999994</v>
      </c>
      <c r="AF126" s="24">
        <f t="shared" si="34"/>
        <v>70.099999999999994</v>
      </c>
      <c r="AG126" s="24">
        <f t="shared" si="34"/>
        <v>72.89</v>
      </c>
      <c r="AH126" s="24">
        <f t="shared" si="34"/>
        <v>77.36</v>
      </c>
      <c r="AJ126" s="24">
        <f>ROUND(SUMPRODUCT($M$6:$M$113,AJ6:AJ113),2)</f>
        <v>72.680000000000007</v>
      </c>
      <c r="AL126" s="24">
        <f>ROUND(SUMPRODUCT($M$6:$M$113,AL6:AL113),2)</f>
        <v>78.900000000000006</v>
      </c>
      <c r="AM126" s="24">
        <f>ROUND(SUMPRODUCT($M$6:$M$113,AM6:AM113),2)</f>
        <v>71.94</v>
      </c>
      <c r="AO126" s="24">
        <f>ROUND(SUMPRODUCT($M$6:$M$113,AO6:AO113),2)</f>
        <v>75.48</v>
      </c>
      <c r="AP126" s="24">
        <f>ROUND(SUMPRODUCT($M$6:$M$113,AP6:AP113),2)</f>
        <v>58.1</v>
      </c>
      <c r="AQ126" s="24">
        <f>ROUND(SUMPRODUCT($M$6:$M$113,AQ6:AQ113),2)</f>
        <v>58.27</v>
      </c>
      <c r="AS126" s="24">
        <f>ROUND(SUMPRODUCT($M$6:$M$113,AS6:AS113),2)</f>
        <v>63.92</v>
      </c>
      <c r="AT126" s="24">
        <f>ROUND(SUMPRODUCT($M$6:$M$113,AT6:AT113),2)</f>
        <v>58.62</v>
      </c>
      <c r="AU126" s="24">
        <f>ROUND(SUMPRODUCT($M$6:$M$113,AU6:AU113),2)</f>
        <v>70.400000000000006</v>
      </c>
      <c r="AW126" s="24">
        <f>ROUND(SUMPRODUCT($M$6:$M$113,AW6:AW113),2)</f>
        <v>58.39</v>
      </c>
      <c r="AX126" s="24">
        <f>ROUND(SUMPRODUCT($M$6:$M$113,AX6:AX113),2)</f>
        <v>49.11</v>
      </c>
      <c r="AY126" s="24">
        <f>ROUND(SUMPRODUCT($M$6:$M$113,AY6:AY113),2)</f>
        <v>56.31</v>
      </c>
      <c r="BA126" s="26" t="s">
        <v>314</v>
      </c>
    </row>
    <row r="127" spans="1:53" x14ac:dyDescent="0.15">
      <c r="S127" s="2" t="s">
        <v>315</v>
      </c>
      <c r="T127" s="24">
        <f>ROUND(SUMPRODUCT($O$6:$O$113,T6:T113),2)</f>
        <v>65</v>
      </c>
      <c r="U127" s="24">
        <f>ROUND(SUMPRODUCT($O$6:$O$113,U6:U113),2)</f>
        <v>61.88</v>
      </c>
      <c r="V127" s="24">
        <f>ROUND(SUMPRODUCT($O$6:$O$113,V6:V113),2)</f>
        <v>68.849999999999994</v>
      </c>
      <c r="X127" s="24">
        <f>ROUND(SUMPRODUCT($O$6:$O$113,X6:X113),2)</f>
        <v>51.41</v>
      </c>
      <c r="Y127" s="24">
        <f>ROUND(SUMPRODUCT($O$6:$O$113,Y6:Y113),2)</f>
        <v>57.34</v>
      </c>
      <c r="Z127" s="24">
        <f>ROUND(SUMPRODUCT($O$6:$O$113,Z6:Z113),2)</f>
        <v>54.53</v>
      </c>
      <c r="AA127" s="24">
        <f>ROUND(SUMPRODUCT($O$6:$O$113,AA6:AA113),2)</f>
        <v>61.56</v>
      </c>
      <c r="AC127" s="24">
        <f t="shared" ref="AC127:AH127" si="35">ROUND(SUMPRODUCT($O$6:$O$113,AC6:AC113),2)</f>
        <v>65.209999999999994</v>
      </c>
      <c r="AD127" s="24">
        <f t="shared" si="35"/>
        <v>70.42</v>
      </c>
      <c r="AE127" s="24">
        <f t="shared" si="35"/>
        <v>63.75</v>
      </c>
      <c r="AF127" s="24">
        <f t="shared" si="35"/>
        <v>67.709999999999994</v>
      </c>
      <c r="AG127" s="24">
        <f t="shared" si="35"/>
        <v>70.94</v>
      </c>
      <c r="AH127" s="24">
        <f t="shared" si="35"/>
        <v>76.88</v>
      </c>
      <c r="AJ127" s="24">
        <f>ROUND(SUMPRODUCT($O$6:$O$113,AJ6:AJ113),2)</f>
        <v>70.31</v>
      </c>
      <c r="AL127" s="24">
        <f>ROUND(SUMPRODUCT($O$6:$O$113,AL6:AL113),2)</f>
        <v>79.17</v>
      </c>
      <c r="AM127" s="24">
        <f>ROUND(SUMPRODUCT($O$6:$O$113,AM6:AM113),2)</f>
        <v>68.849999999999994</v>
      </c>
      <c r="AO127" s="24">
        <f>ROUND(SUMPRODUCT($O$6:$O$113,AO6:AO113),2)</f>
        <v>74.17</v>
      </c>
      <c r="AP127" s="24">
        <f>ROUND(SUMPRODUCT($O$6:$O$113,AP6:AP113),2)</f>
        <v>52.08</v>
      </c>
      <c r="AQ127" s="24">
        <f>ROUND(SUMPRODUCT($O$6:$O$113,AQ6:AQ113),2)</f>
        <v>53.02</v>
      </c>
      <c r="AS127" s="24">
        <f>ROUND(SUMPRODUCT($O$6:$O$113,AS6:AS113),2)</f>
        <v>63.02</v>
      </c>
      <c r="AT127" s="24">
        <f>ROUND(SUMPRODUCT($O$6:$O$113,AT6:AT113),2)</f>
        <v>54.17</v>
      </c>
      <c r="AU127" s="24">
        <f>ROUND(SUMPRODUCT($O$6:$O$113,AU6:AU113),2)</f>
        <v>70.42</v>
      </c>
      <c r="AW127" s="24">
        <f>ROUND(SUMPRODUCT($O$6:$O$113,AW6:AW113),2)</f>
        <v>60.94</v>
      </c>
      <c r="AX127" s="24">
        <f>ROUND(SUMPRODUCT($O$6:$O$113,AX6:AX113),2)</f>
        <v>45.31</v>
      </c>
      <c r="AY127" s="24">
        <f>ROUND(SUMPRODUCT($O$6:$O$113,AY6:AY113),2)</f>
        <v>55.83</v>
      </c>
      <c r="BA127" s="2" t="s">
        <v>315</v>
      </c>
    </row>
    <row r="128" spans="1:53" x14ac:dyDescent="0.15">
      <c r="S128" s="2" t="s">
        <v>27</v>
      </c>
      <c r="T128" s="24">
        <f>ROUND(SUMPRODUCT($Q$6:$Q$113,T6:T113),2)</f>
        <v>54.8</v>
      </c>
      <c r="U128" s="24">
        <f>ROUND(SUMPRODUCT($Q$6:$Q$113,U6:U113),2)</f>
        <v>53.55</v>
      </c>
      <c r="V128" s="24">
        <f>ROUND(SUMPRODUCT($Q$6:$Q$113,V6:V113),2)</f>
        <v>58.15</v>
      </c>
      <c r="X128" s="24">
        <f t="shared" ref="X128:AD128" si="36">ROUND(SUMPRODUCT($Q$6:$Q$113,X6:X113),2)</f>
        <v>57.3</v>
      </c>
      <c r="Y128" s="24">
        <f t="shared" si="36"/>
        <v>59.75</v>
      </c>
      <c r="Z128" s="24">
        <f t="shared" si="36"/>
        <v>58.73</v>
      </c>
      <c r="AA128" s="24">
        <f t="shared" ref="AA128" si="37">ROUND(SUMPRODUCT($Q$6:$Q$113,AA6:AA113),2)</f>
        <v>64.02</v>
      </c>
      <c r="AC128" s="24">
        <f t="shared" si="36"/>
        <v>65.180000000000007</v>
      </c>
      <c r="AD128" s="24">
        <f t="shared" si="36"/>
        <v>68.900000000000006</v>
      </c>
      <c r="AE128" s="24">
        <f t="shared" ref="AE128:AF128" si="38">ROUND(SUMPRODUCT($Q$6:$Q$113,AE6:AE113),2)</f>
        <v>63.65</v>
      </c>
      <c r="AF128" s="24">
        <f t="shared" si="38"/>
        <v>66.66</v>
      </c>
      <c r="AG128" s="24">
        <f t="shared" ref="AG128:AH128" si="39">ROUND(SUMPRODUCT($Q$6:$Q$113,AG6:AG113),2)</f>
        <v>70.08</v>
      </c>
      <c r="AH128" s="24">
        <f t="shared" si="39"/>
        <v>73.290000000000006</v>
      </c>
      <c r="AJ128" s="24">
        <f t="shared" ref="AJ128" si="40">ROUND(SUMPRODUCT($Q$6:$Q$113,AJ6:AJ113),2)</f>
        <v>66.430000000000007</v>
      </c>
      <c r="AL128" s="24">
        <f t="shared" ref="AL128:AM128" si="41">ROUND(SUMPRODUCT($Q$6:$Q$113,AL6:AL113),2)</f>
        <v>75.36</v>
      </c>
      <c r="AM128" s="24">
        <f t="shared" si="41"/>
        <v>68.19</v>
      </c>
      <c r="AO128" s="24">
        <f t="shared" ref="AO128:AP128" si="42">ROUND(SUMPRODUCT($Q$6:$Q$113,AO6:AO113),2)</f>
        <v>67.98</v>
      </c>
      <c r="AP128" s="24">
        <f t="shared" si="42"/>
        <v>56.64</v>
      </c>
      <c r="AQ128" s="24">
        <f t="shared" ref="AQ128" si="43">ROUND(SUMPRODUCT($Q$6:$Q$113,AQ6:AQ113),2)</f>
        <v>56.19</v>
      </c>
      <c r="AS128" s="24">
        <f t="shared" ref="AS128:AU128" si="44">ROUND(SUMPRODUCT($Q$6:$Q$113,AS6:AS113),2)</f>
        <v>57.04</v>
      </c>
      <c r="AT128" s="24">
        <f t="shared" si="44"/>
        <v>60.39</v>
      </c>
      <c r="AU128" s="24">
        <f t="shared" si="44"/>
        <v>66.97</v>
      </c>
      <c r="AW128" s="24">
        <f t="shared" ref="AW128:AX128" si="45">ROUND(SUMPRODUCT($Q$6:$Q$113,AW6:AW113),2)</f>
        <v>54.33</v>
      </c>
      <c r="AX128" s="24">
        <f t="shared" si="45"/>
        <v>50.25</v>
      </c>
      <c r="AY128" s="24">
        <f t="shared" ref="AY128" si="46">ROUND(SUMPRODUCT($Q$6:$Q$113,AY6:AY113),2)</f>
        <v>55.68</v>
      </c>
      <c r="BA128" s="2" t="s">
        <v>27</v>
      </c>
    </row>
    <row r="129" spans="19:53" x14ac:dyDescent="0.15">
      <c r="X129" s="27"/>
      <c r="AS129" s="27"/>
    </row>
    <row r="130" spans="19:53" ht="15" thickBot="1" x14ac:dyDescent="0.2"/>
    <row r="131" spans="19:53" ht="15" thickBot="1" x14ac:dyDescent="0.2">
      <c r="S131" s="22" t="s">
        <v>317</v>
      </c>
      <c r="T131" s="23" t="s">
        <v>593</v>
      </c>
      <c r="U131" s="23" t="s">
        <v>594</v>
      </c>
      <c r="V131" s="35" t="s">
        <v>510</v>
      </c>
      <c r="W131" s="16"/>
      <c r="X131" s="22" t="s">
        <v>511</v>
      </c>
      <c r="Y131" s="35" t="s">
        <v>600</v>
      </c>
      <c r="Z131" s="23" t="s">
        <v>513</v>
      </c>
      <c r="AA131" s="23" t="s">
        <v>595</v>
      </c>
      <c r="AB131" s="16"/>
      <c r="AC131" s="22" t="s">
        <v>514</v>
      </c>
      <c r="AD131" s="23" t="s">
        <v>515</v>
      </c>
      <c r="AE131" s="23" t="s">
        <v>516</v>
      </c>
      <c r="AF131" s="23" t="s">
        <v>517</v>
      </c>
      <c r="AG131" s="23" t="s">
        <v>596</v>
      </c>
      <c r="AH131" s="35" t="s">
        <v>597</v>
      </c>
      <c r="AI131" s="16"/>
      <c r="AJ131" s="34" t="s">
        <v>518</v>
      </c>
      <c r="AK131" s="16"/>
      <c r="AL131" s="34" t="s">
        <v>525</v>
      </c>
      <c r="AM131" s="23" t="s">
        <v>526</v>
      </c>
      <c r="AN131" s="16"/>
      <c r="AO131" s="34" t="s">
        <v>520</v>
      </c>
      <c r="AP131" s="23" t="s">
        <v>521</v>
      </c>
      <c r="AQ131" s="23" t="s">
        <v>522</v>
      </c>
      <c r="AR131" s="16"/>
      <c r="AS131" s="34" t="s">
        <v>523</v>
      </c>
      <c r="AT131" s="23" t="s">
        <v>524</v>
      </c>
      <c r="AU131" s="23" t="s">
        <v>519</v>
      </c>
      <c r="AV131" s="16"/>
      <c r="AW131" s="34" t="s">
        <v>527</v>
      </c>
      <c r="AX131" s="23" t="s">
        <v>528</v>
      </c>
      <c r="AY131" s="23" t="s">
        <v>529</v>
      </c>
      <c r="AZ131" s="16"/>
      <c r="BA131" s="22" t="s">
        <v>317</v>
      </c>
    </row>
    <row r="133" spans="19:53" x14ac:dyDescent="0.15">
      <c r="S133" s="30">
        <f>SUMPRODUCT($U$122:$AX$122,U133:AX133)</f>
        <v>630.87</v>
      </c>
      <c r="T133" s="29"/>
      <c r="U133" s="29"/>
      <c r="V133" s="29">
        <v>1</v>
      </c>
      <c r="W133" s="28"/>
      <c r="X133" s="29"/>
      <c r="Y133" s="29">
        <v>1</v>
      </c>
      <c r="Z133" s="29"/>
      <c r="AA133" s="29"/>
      <c r="AB133" s="28"/>
      <c r="AC133" s="29"/>
      <c r="AD133" s="29">
        <v>1</v>
      </c>
      <c r="AE133" s="29"/>
      <c r="AF133" s="29"/>
      <c r="AG133" s="29"/>
      <c r="AH133" s="29">
        <v>1</v>
      </c>
      <c r="AI133" s="28"/>
      <c r="AJ133" s="2">
        <v>1</v>
      </c>
      <c r="AL133" s="24">
        <v>1</v>
      </c>
      <c r="AO133" s="24">
        <v>1</v>
      </c>
      <c r="AS133" s="24">
        <v>1</v>
      </c>
      <c r="AW133" s="24">
        <v>1</v>
      </c>
      <c r="BA133" s="30"/>
    </row>
    <row r="134" spans="19:53" x14ac:dyDescent="0.15">
      <c r="S134" s="30">
        <f>SUMPRODUCT($U$122:$AX$122,U134:AX134)</f>
        <v>602.91999999999996</v>
      </c>
      <c r="T134" s="29"/>
      <c r="U134" s="29"/>
      <c r="V134" s="29">
        <v>1</v>
      </c>
      <c r="W134" s="28"/>
      <c r="X134" s="29"/>
      <c r="Y134" s="29">
        <v>1</v>
      </c>
      <c r="Z134" s="29"/>
      <c r="AA134" s="29"/>
      <c r="AB134" s="28"/>
      <c r="AC134" s="29"/>
      <c r="AD134" s="29">
        <v>1</v>
      </c>
      <c r="AE134" s="29"/>
      <c r="AF134" s="29"/>
      <c r="AG134" s="29"/>
      <c r="AH134" s="29">
        <v>1</v>
      </c>
      <c r="AI134" s="28"/>
      <c r="AJ134" s="2">
        <v>1</v>
      </c>
      <c r="AL134" s="24">
        <v>1</v>
      </c>
      <c r="AP134" s="24">
        <v>1</v>
      </c>
      <c r="AQ134" s="24">
        <v>1</v>
      </c>
      <c r="AT134" s="24">
        <v>1</v>
      </c>
      <c r="AY134" s="24">
        <v>1</v>
      </c>
      <c r="BA134" s="30"/>
    </row>
    <row r="135" spans="19:53" x14ac:dyDescent="0.15">
      <c r="S135" s="30"/>
      <c r="BA135" s="33"/>
    </row>
    <row r="136" spans="19:53" x14ac:dyDescent="0.15">
      <c r="S136" s="30"/>
      <c r="BA136" s="33"/>
    </row>
    <row r="137" spans="19:53" x14ac:dyDescent="0.15">
      <c r="S137" s="30"/>
      <c r="BA137" s="33"/>
    </row>
    <row r="138" spans="19:53" x14ac:dyDescent="0.15">
      <c r="S138" s="30"/>
      <c r="BA138" s="33"/>
    </row>
    <row r="139" spans="19:53" x14ac:dyDescent="0.15">
      <c r="S139" s="30"/>
      <c r="BA139" s="33"/>
    </row>
    <row r="140" spans="19:53" x14ac:dyDescent="0.15">
      <c r="S140" s="30"/>
      <c r="BA140" s="33"/>
    </row>
    <row r="141" spans="19:53" x14ac:dyDescent="0.15">
      <c r="S141" s="30"/>
      <c r="BA141" s="33"/>
    </row>
    <row r="142" spans="19:53" x14ac:dyDescent="0.15">
      <c r="S142" s="30"/>
      <c r="BA142" s="33"/>
    </row>
    <row r="143" spans="19:53" x14ac:dyDescent="0.15">
      <c r="S143" s="30"/>
      <c r="BA143" s="33"/>
    </row>
    <row r="144" spans="19:53" x14ac:dyDescent="0.15">
      <c r="S144" s="30"/>
      <c r="BA144" s="33"/>
    </row>
  </sheetData>
  <sheetProtection algorithmName="SHA-512" hashValue="FDfKIXholrQ8yxckPljB2u31vgxcJShBxkyv0GNpcEspmRjsX24hmv6q0FTpzPgkECEW67CaIR9hXARftExT3w==" saltValue="TRuCIRkAKHXCGT5AfGEFZA==" spinCount="100000" sheet="1" objects="1" scenarios="1"/>
  <autoFilter ref="A5:E115" xr:uid="{00000000-0009-0000-0000-000008000000}"/>
  <sortState xmlns:xlrd2="http://schemas.microsoft.com/office/spreadsheetml/2017/richdata2" ref="S133:AD144">
    <sortCondition descending="1" ref="S133"/>
  </sortState>
  <mergeCells count="1285">
    <mergeCell ref="AH63:AH65"/>
    <mergeCell ref="AH66:AH68"/>
    <mergeCell ref="AH69:AH71"/>
    <mergeCell ref="AH72:AH74"/>
    <mergeCell ref="AH75:AH77"/>
    <mergeCell ref="AH78:AH80"/>
    <mergeCell ref="AH81:AH83"/>
    <mergeCell ref="AH84:AH86"/>
    <mergeCell ref="AH87:AH89"/>
    <mergeCell ref="AH90:AH92"/>
    <mergeCell ref="AH93:AH95"/>
    <mergeCell ref="AH96:AH98"/>
    <mergeCell ref="AH99:AH101"/>
    <mergeCell ref="AH102:AH104"/>
    <mergeCell ref="AH105:AH107"/>
    <mergeCell ref="AH108:AH110"/>
    <mergeCell ref="AH111:AH113"/>
    <mergeCell ref="AG75:AG77"/>
    <mergeCell ref="AG78:AG80"/>
    <mergeCell ref="AG81:AG83"/>
    <mergeCell ref="AG84:AG86"/>
    <mergeCell ref="AG87:AG89"/>
    <mergeCell ref="AG90:AG92"/>
    <mergeCell ref="AG93:AG95"/>
    <mergeCell ref="AG96:AG98"/>
    <mergeCell ref="AG99:AG101"/>
    <mergeCell ref="AG102:AG104"/>
    <mergeCell ref="AG105:AG107"/>
    <mergeCell ref="AG108:AG110"/>
    <mergeCell ref="AG111:AG113"/>
    <mergeCell ref="AH6:AH8"/>
    <mergeCell ref="AH9:AH11"/>
    <mergeCell ref="AH12:AH14"/>
    <mergeCell ref="AH15:AH17"/>
    <mergeCell ref="AH18:AH20"/>
    <mergeCell ref="AH21:AH23"/>
    <mergeCell ref="AH24:AH26"/>
    <mergeCell ref="AH27:AH29"/>
    <mergeCell ref="AH30:AH32"/>
    <mergeCell ref="AH33:AH35"/>
    <mergeCell ref="AH36:AH38"/>
    <mergeCell ref="AH39:AH41"/>
    <mergeCell ref="AH42:AH44"/>
    <mergeCell ref="AH45:AH47"/>
    <mergeCell ref="AH48:AH50"/>
    <mergeCell ref="AH51:AH53"/>
    <mergeCell ref="AH54:AH56"/>
    <mergeCell ref="AH57:AH59"/>
    <mergeCell ref="AH60:AH62"/>
    <mergeCell ref="AA87:AA89"/>
    <mergeCell ref="AA90:AA92"/>
    <mergeCell ref="AA93:AA95"/>
    <mergeCell ref="AA96:AA98"/>
    <mergeCell ref="AA99:AA101"/>
    <mergeCell ref="AA102:AA104"/>
    <mergeCell ref="AA105:AA107"/>
    <mergeCell ref="AA108:AA110"/>
    <mergeCell ref="AA111:AA113"/>
    <mergeCell ref="AG6:AG8"/>
    <mergeCell ref="AG9:AG11"/>
    <mergeCell ref="AG12:AG14"/>
    <mergeCell ref="AG15:AG17"/>
    <mergeCell ref="AG18:AG20"/>
    <mergeCell ref="AG21:AG23"/>
    <mergeCell ref="AG24:AG26"/>
    <mergeCell ref="AG27:AG29"/>
    <mergeCell ref="AG30:AG32"/>
    <mergeCell ref="AG33:AG35"/>
    <mergeCell ref="AG36:AG38"/>
    <mergeCell ref="AG39:AG41"/>
    <mergeCell ref="AG42:AG44"/>
    <mergeCell ref="AG45:AG47"/>
    <mergeCell ref="AG48:AG50"/>
    <mergeCell ref="AG51:AG53"/>
    <mergeCell ref="AG54:AG56"/>
    <mergeCell ref="AG57:AG59"/>
    <mergeCell ref="AG60:AG62"/>
    <mergeCell ref="AG63:AG65"/>
    <mergeCell ref="AG66:AG68"/>
    <mergeCell ref="AG69:AG71"/>
    <mergeCell ref="AG72:AG74"/>
    <mergeCell ref="AA6:AA8"/>
    <mergeCell ref="AA9:AA11"/>
    <mergeCell ref="AA12:AA14"/>
    <mergeCell ref="AA15:AA17"/>
    <mergeCell ref="AA18:AA20"/>
    <mergeCell ref="AA21:AA23"/>
    <mergeCell ref="AA24:AA26"/>
    <mergeCell ref="AA27:AA29"/>
    <mergeCell ref="AA30:AA32"/>
    <mergeCell ref="AA33:AA35"/>
    <mergeCell ref="AA36:AA38"/>
    <mergeCell ref="AA39:AA41"/>
    <mergeCell ref="AA42:AA44"/>
    <mergeCell ref="AA45:AA47"/>
    <mergeCell ref="AA48:AA50"/>
    <mergeCell ref="AA51:AA53"/>
    <mergeCell ref="AA54:AA56"/>
    <mergeCell ref="AA57:AA59"/>
    <mergeCell ref="AA60:AA62"/>
    <mergeCell ref="AA63:AA65"/>
    <mergeCell ref="AA66:AA68"/>
    <mergeCell ref="AA69:AA71"/>
    <mergeCell ref="AA72:AA74"/>
    <mergeCell ref="AA75:AA77"/>
    <mergeCell ref="AA78:AA80"/>
    <mergeCell ref="AA81:AA83"/>
    <mergeCell ref="AA84:AA86"/>
    <mergeCell ref="T108:T110"/>
    <mergeCell ref="T111:T113"/>
    <mergeCell ref="T57:T59"/>
    <mergeCell ref="T60:T62"/>
    <mergeCell ref="T63:T65"/>
    <mergeCell ref="T66:T68"/>
    <mergeCell ref="T69:T71"/>
    <mergeCell ref="T72:T74"/>
    <mergeCell ref="T75:T77"/>
    <mergeCell ref="T78:T80"/>
    <mergeCell ref="T81:T83"/>
    <mergeCell ref="T84:T86"/>
    <mergeCell ref="T87:T89"/>
    <mergeCell ref="T90:T92"/>
    <mergeCell ref="T93:T95"/>
    <mergeCell ref="T96:T98"/>
    <mergeCell ref="T99:T101"/>
    <mergeCell ref="T102:T104"/>
    <mergeCell ref="T105:T107"/>
    <mergeCell ref="Z99:Z101"/>
    <mergeCell ref="Z102:Z104"/>
    <mergeCell ref="Z105:Z107"/>
    <mergeCell ref="T6:T8"/>
    <mergeCell ref="T9:T11"/>
    <mergeCell ref="T12:T14"/>
    <mergeCell ref="T15:T17"/>
    <mergeCell ref="T18:T20"/>
    <mergeCell ref="T21:T23"/>
    <mergeCell ref="T24:T26"/>
    <mergeCell ref="T27:T29"/>
    <mergeCell ref="T30:T32"/>
    <mergeCell ref="T33:T35"/>
    <mergeCell ref="T36:T38"/>
    <mergeCell ref="T39:T41"/>
    <mergeCell ref="T42:T44"/>
    <mergeCell ref="T45:T47"/>
    <mergeCell ref="T48:T50"/>
    <mergeCell ref="T51:T53"/>
    <mergeCell ref="T54:T56"/>
    <mergeCell ref="AY108:AY110"/>
    <mergeCell ref="AY111:AY113"/>
    <mergeCell ref="AY57:AY59"/>
    <mergeCell ref="AY60:AY62"/>
    <mergeCell ref="AY63:AY65"/>
    <mergeCell ref="AY66:AY68"/>
    <mergeCell ref="AY69:AY71"/>
    <mergeCell ref="AY72:AY74"/>
    <mergeCell ref="AY75:AY77"/>
    <mergeCell ref="AY78:AY80"/>
    <mergeCell ref="AY81:AY83"/>
    <mergeCell ref="AY84:AY86"/>
    <mergeCell ref="AY87:AY89"/>
    <mergeCell ref="AY90:AY92"/>
    <mergeCell ref="AY93:AY95"/>
    <mergeCell ref="AY96:AY98"/>
    <mergeCell ref="AY99:AY101"/>
    <mergeCell ref="AY102:AY104"/>
    <mergeCell ref="AY105:AY107"/>
    <mergeCell ref="AY6:AY8"/>
    <mergeCell ref="AY9:AY11"/>
    <mergeCell ref="AY12:AY14"/>
    <mergeCell ref="AY15:AY17"/>
    <mergeCell ref="AY18:AY20"/>
    <mergeCell ref="AY21:AY23"/>
    <mergeCell ref="AY24:AY26"/>
    <mergeCell ref="AY27:AY29"/>
    <mergeCell ref="AY30:AY32"/>
    <mergeCell ref="AY33:AY35"/>
    <mergeCell ref="AY36:AY38"/>
    <mergeCell ref="AY39:AY41"/>
    <mergeCell ref="AY42:AY44"/>
    <mergeCell ref="AY45:AY47"/>
    <mergeCell ref="AY48:AY50"/>
    <mergeCell ref="AY51:AY53"/>
    <mergeCell ref="AY54:AY56"/>
    <mergeCell ref="AQ108:AQ110"/>
    <mergeCell ref="AQ111:AQ113"/>
    <mergeCell ref="AQ57:AQ59"/>
    <mergeCell ref="AQ60:AQ62"/>
    <mergeCell ref="AQ63:AQ65"/>
    <mergeCell ref="AQ66:AQ68"/>
    <mergeCell ref="AQ69:AQ71"/>
    <mergeCell ref="AQ72:AQ74"/>
    <mergeCell ref="AQ75:AQ77"/>
    <mergeCell ref="AQ78:AQ80"/>
    <mergeCell ref="AQ81:AQ83"/>
    <mergeCell ref="AQ84:AQ86"/>
    <mergeCell ref="AQ87:AQ89"/>
    <mergeCell ref="AQ90:AQ92"/>
    <mergeCell ref="AQ93:AQ95"/>
    <mergeCell ref="AQ96:AQ98"/>
    <mergeCell ref="AQ99:AQ101"/>
    <mergeCell ref="AQ102:AQ104"/>
    <mergeCell ref="AQ105:AQ107"/>
    <mergeCell ref="AQ6:AQ8"/>
    <mergeCell ref="AQ9:AQ11"/>
    <mergeCell ref="AQ12:AQ14"/>
    <mergeCell ref="AQ15:AQ17"/>
    <mergeCell ref="AQ18:AQ20"/>
    <mergeCell ref="AQ21:AQ23"/>
    <mergeCell ref="AQ24:AQ26"/>
    <mergeCell ref="AQ27:AQ29"/>
    <mergeCell ref="AQ30:AQ32"/>
    <mergeCell ref="AQ33:AQ35"/>
    <mergeCell ref="AQ36:AQ38"/>
    <mergeCell ref="AQ39:AQ41"/>
    <mergeCell ref="AQ42:AQ44"/>
    <mergeCell ref="AQ45:AQ47"/>
    <mergeCell ref="AQ48:AQ50"/>
    <mergeCell ref="AQ51:AQ53"/>
    <mergeCell ref="AQ54:AQ56"/>
    <mergeCell ref="O51:O53"/>
    <mergeCell ref="O54:O56"/>
    <mergeCell ref="O57:O59"/>
    <mergeCell ref="N63:N74"/>
    <mergeCell ref="O63:O65"/>
    <mergeCell ref="O66:O68"/>
    <mergeCell ref="O69:O71"/>
    <mergeCell ref="O72:O74"/>
    <mergeCell ref="N102:N107"/>
    <mergeCell ref="O102:O104"/>
    <mergeCell ref="O105:O107"/>
    <mergeCell ref="N108:N113"/>
    <mergeCell ref="O108:O110"/>
    <mergeCell ref="O111:O113"/>
    <mergeCell ref="N75:N80"/>
    <mergeCell ref="O75:O77"/>
    <mergeCell ref="O78:O80"/>
    <mergeCell ref="N81:N89"/>
    <mergeCell ref="O81:O83"/>
    <mergeCell ref="O84:O86"/>
    <mergeCell ref="O87:O89"/>
    <mergeCell ref="N90:N101"/>
    <mergeCell ref="O90:O92"/>
    <mergeCell ref="O93:O95"/>
    <mergeCell ref="O96:O98"/>
    <mergeCell ref="O99:O101"/>
    <mergeCell ref="O60:O62"/>
    <mergeCell ref="N51:N62"/>
    <mergeCell ref="AC111:AC113"/>
    <mergeCell ref="AD111:AD113"/>
    <mergeCell ref="D4:E4"/>
    <mergeCell ref="AC102:AC104"/>
    <mergeCell ref="AD102:AD104"/>
    <mergeCell ref="AC105:AC107"/>
    <mergeCell ref="AD105:AD107"/>
    <mergeCell ref="AC108:AC110"/>
    <mergeCell ref="AD108:AD110"/>
    <mergeCell ref="AC93:AC95"/>
    <mergeCell ref="AD93:AD95"/>
    <mergeCell ref="AC96:AC98"/>
    <mergeCell ref="AD96:AD98"/>
    <mergeCell ref="N4:O4"/>
    <mergeCell ref="N6:N20"/>
    <mergeCell ref="O6:O8"/>
    <mergeCell ref="O9:O11"/>
    <mergeCell ref="O12:O14"/>
    <mergeCell ref="O15:O17"/>
    <mergeCell ref="O18:O20"/>
    <mergeCell ref="N21:N41"/>
    <mergeCell ref="O21:O23"/>
    <mergeCell ref="O24:O26"/>
    <mergeCell ref="O27:O29"/>
    <mergeCell ref="O30:O32"/>
    <mergeCell ref="O33:O35"/>
    <mergeCell ref="O36:O38"/>
    <mergeCell ref="O39:O41"/>
    <mergeCell ref="N42:N50"/>
    <mergeCell ref="O42:O44"/>
    <mergeCell ref="O45:O47"/>
    <mergeCell ref="O48:O50"/>
    <mergeCell ref="AC69:AC71"/>
    <mergeCell ref="AD69:AD71"/>
    <mergeCell ref="AC72:AC74"/>
    <mergeCell ref="AD72:AD74"/>
    <mergeCell ref="AC75:AC77"/>
    <mergeCell ref="AD75:AD77"/>
    <mergeCell ref="AC78:AC80"/>
    <mergeCell ref="AD78:AD80"/>
    <mergeCell ref="AC81:AC83"/>
    <mergeCell ref="AD81:AD83"/>
    <mergeCell ref="AC99:AC101"/>
    <mergeCell ref="AD99:AD101"/>
    <mergeCell ref="AC84:AC86"/>
    <mergeCell ref="AD84:AD86"/>
    <mergeCell ref="AC87:AC89"/>
    <mergeCell ref="AD87:AD89"/>
    <mergeCell ref="AC90:AC92"/>
    <mergeCell ref="AD90:AD92"/>
    <mergeCell ref="AC39:AC41"/>
    <mergeCell ref="AD39:AD41"/>
    <mergeCell ref="AC42:AC44"/>
    <mergeCell ref="AD42:AD44"/>
    <mergeCell ref="AC45:AC47"/>
    <mergeCell ref="AD45:AD47"/>
    <mergeCell ref="AC48:AC50"/>
    <mergeCell ref="AD48:AD50"/>
    <mergeCell ref="AC51:AC53"/>
    <mergeCell ref="AD51:AD53"/>
    <mergeCell ref="AC54:AC56"/>
    <mergeCell ref="AD54:AD56"/>
    <mergeCell ref="AC57:AC59"/>
    <mergeCell ref="AD57:AD59"/>
    <mergeCell ref="AC63:AC65"/>
    <mergeCell ref="AD63:AD65"/>
    <mergeCell ref="AC66:AC68"/>
    <mergeCell ref="AD66:AD68"/>
    <mergeCell ref="AC60:AC62"/>
    <mergeCell ref="AD60:AD62"/>
    <mergeCell ref="Z108:Z110"/>
    <mergeCell ref="Z111:Z113"/>
    <mergeCell ref="Y99:Y101"/>
    <mergeCell ref="Y102:Y104"/>
    <mergeCell ref="Y105:Y107"/>
    <mergeCell ref="Y108:Y110"/>
    <mergeCell ref="Y111:Y113"/>
    <mergeCell ref="AC6:AC8"/>
    <mergeCell ref="AD6:AD8"/>
    <mergeCell ref="AC9:AC11"/>
    <mergeCell ref="AD9:AD11"/>
    <mergeCell ref="AC12:AC14"/>
    <mergeCell ref="AD12:AD14"/>
    <mergeCell ref="AC15:AC17"/>
    <mergeCell ref="AD15:AD17"/>
    <mergeCell ref="AC18:AC20"/>
    <mergeCell ref="AD18:AD20"/>
    <mergeCell ref="AC21:AC23"/>
    <mergeCell ref="AD21:AD23"/>
    <mergeCell ref="AC24:AC26"/>
    <mergeCell ref="AD24:AD26"/>
    <mergeCell ref="AC27:AC29"/>
    <mergeCell ref="AD27:AD29"/>
    <mergeCell ref="AC30:AC32"/>
    <mergeCell ref="AD30:AD32"/>
    <mergeCell ref="AC33:AC35"/>
    <mergeCell ref="AD33:AD35"/>
    <mergeCell ref="AC36:AC38"/>
    <mergeCell ref="AD36:AD38"/>
    <mergeCell ref="Z69:Z71"/>
    <mergeCell ref="Z72:Z74"/>
    <mergeCell ref="Z75:Z77"/>
    <mergeCell ref="Z78:Z80"/>
    <mergeCell ref="Z81:Z83"/>
    <mergeCell ref="Y69:Y71"/>
    <mergeCell ref="Y72:Y74"/>
    <mergeCell ref="Y75:Y77"/>
    <mergeCell ref="Y78:Y80"/>
    <mergeCell ref="Y81:Y83"/>
    <mergeCell ref="Z84:Z86"/>
    <mergeCell ref="Z87:Z89"/>
    <mergeCell ref="Z90:Z92"/>
    <mergeCell ref="Z93:Z95"/>
    <mergeCell ref="Z96:Z98"/>
    <mergeCell ref="Y84:Y86"/>
    <mergeCell ref="Y87:Y89"/>
    <mergeCell ref="Y90:Y92"/>
    <mergeCell ref="Y93:Y95"/>
    <mergeCell ref="Y96:Y98"/>
    <mergeCell ref="Y24:Y26"/>
    <mergeCell ref="Y27:Y29"/>
    <mergeCell ref="Y30:Y32"/>
    <mergeCell ref="Y33:Y35"/>
    <mergeCell ref="Z36:Z38"/>
    <mergeCell ref="Z39:Z41"/>
    <mergeCell ref="Z42:Z44"/>
    <mergeCell ref="Z45:Z47"/>
    <mergeCell ref="Z48:Z50"/>
    <mergeCell ref="Y36:Y38"/>
    <mergeCell ref="Y39:Y41"/>
    <mergeCell ref="Y42:Y44"/>
    <mergeCell ref="Y45:Y47"/>
    <mergeCell ref="Y48:Y50"/>
    <mergeCell ref="Z57:Z59"/>
    <mergeCell ref="Z63:Z65"/>
    <mergeCell ref="Z66:Z68"/>
    <mergeCell ref="Z60:Z62"/>
    <mergeCell ref="Y51:Y53"/>
    <mergeCell ref="Y54:Y56"/>
    <mergeCell ref="Y57:Y59"/>
    <mergeCell ref="Y60:Y62"/>
    <mergeCell ref="Y63:Y65"/>
    <mergeCell ref="Y66:Y68"/>
    <mergeCell ref="Z51:Z53"/>
    <mergeCell ref="Z54:Z56"/>
    <mergeCell ref="X69:X71"/>
    <mergeCell ref="X72:X74"/>
    <mergeCell ref="X75:X77"/>
    <mergeCell ref="X78:X80"/>
    <mergeCell ref="X81:X83"/>
    <mergeCell ref="X84:X86"/>
    <mergeCell ref="X87:X89"/>
    <mergeCell ref="X90:X92"/>
    <mergeCell ref="X93:X95"/>
    <mergeCell ref="X96:X98"/>
    <mergeCell ref="X99:X101"/>
    <mergeCell ref="X102:X104"/>
    <mergeCell ref="X105:X107"/>
    <mergeCell ref="X108:X110"/>
    <mergeCell ref="X111:X113"/>
    <mergeCell ref="X6:X8"/>
    <mergeCell ref="Z6:Z8"/>
    <mergeCell ref="Z9:Z11"/>
    <mergeCell ref="Z12:Z14"/>
    <mergeCell ref="Z15:Z17"/>
    <mergeCell ref="Z18:Z20"/>
    <mergeCell ref="Y6:Y8"/>
    <mergeCell ref="Y9:Y11"/>
    <mergeCell ref="Y12:Y14"/>
    <mergeCell ref="Y15:Y17"/>
    <mergeCell ref="Y18:Y20"/>
    <mergeCell ref="Z21:Z23"/>
    <mergeCell ref="Z24:Z26"/>
    <mergeCell ref="Z27:Z29"/>
    <mergeCell ref="Z30:Z32"/>
    <mergeCell ref="Z33:Z35"/>
    <mergeCell ref="Y21:Y23"/>
    <mergeCell ref="V96:V98"/>
    <mergeCell ref="V99:V101"/>
    <mergeCell ref="U111:U113"/>
    <mergeCell ref="U96:U98"/>
    <mergeCell ref="U99:U101"/>
    <mergeCell ref="U102:U104"/>
    <mergeCell ref="U105:U107"/>
    <mergeCell ref="U108:U110"/>
    <mergeCell ref="V102:V104"/>
    <mergeCell ref="V105:V107"/>
    <mergeCell ref="V108:V110"/>
    <mergeCell ref="V111:V113"/>
    <mergeCell ref="X9:X11"/>
    <mergeCell ref="X12:X14"/>
    <mergeCell ref="X15:X17"/>
    <mergeCell ref="X18:X20"/>
    <mergeCell ref="X21:X23"/>
    <mergeCell ref="X24:X26"/>
    <mergeCell ref="X27:X29"/>
    <mergeCell ref="X30:X32"/>
    <mergeCell ref="X33:X35"/>
    <mergeCell ref="X36:X38"/>
    <mergeCell ref="X39:X41"/>
    <mergeCell ref="X42:X44"/>
    <mergeCell ref="X45:X47"/>
    <mergeCell ref="X48:X50"/>
    <mergeCell ref="X51:X53"/>
    <mergeCell ref="X54:X56"/>
    <mergeCell ref="X57:X59"/>
    <mergeCell ref="X63:X65"/>
    <mergeCell ref="X60:X62"/>
    <mergeCell ref="X66:X68"/>
    <mergeCell ref="U90:U92"/>
    <mergeCell ref="U93:U95"/>
    <mergeCell ref="V78:V80"/>
    <mergeCell ref="V81:V83"/>
    <mergeCell ref="V84:V86"/>
    <mergeCell ref="V87:V89"/>
    <mergeCell ref="V90:V92"/>
    <mergeCell ref="V93:V95"/>
    <mergeCell ref="V33:V35"/>
    <mergeCell ref="V36:V38"/>
    <mergeCell ref="V39:V41"/>
    <mergeCell ref="V42:V44"/>
    <mergeCell ref="V45:V47"/>
    <mergeCell ref="V48:V50"/>
    <mergeCell ref="V51:V53"/>
    <mergeCell ref="V54:V56"/>
    <mergeCell ref="V6:V8"/>
    <mergeCell ref="V9:V11"/>
    <mergeCell ref="V12:V14"/>
    <mergeCell ref="V15:V17"/>
    <mergeCell ref="V18:V20"/>
    <mergeCell ref="V21:V23"/>
    <mergeCell ref="V24:V26"/>
    <mergeCell ref="V27:V29"/>
    <mergeCell ref="V30:V32"/>
    <mergeCell ref="U54:U56"/>
    <mergeCell ref="U63:U65"/>
    <mergeCell ref="U66:U68"/>
    <mergeCell ref="U69:U71"/>
    <mergeCell ref="U72:U74"/>
    <mergeCell ref="U75:U77"/>
    <mergeCell ref="U78:U80"/>
    <mergeCell ref="U81:U83"/>
    <mergeCell ref="V57:V59"/>
    <mergeCell ref="V63:V65"/>
    <mergeCell ref="V66:V68"/>
    <mergeCell ref="V69:V71"/>
    <mergeCell ref="V72:V74"/>
    <mergeCell ref="V75:V77"/>
    <mergeCell ref="V60:V62"/>
    <mergeCell ref="U84:U86"/>
    <mergeCell ref="U87:U89"/>
    <mergeCell ref="U6:U8"/>
    <mergeCell ref="U9:U11"/>
    <mergeCell ref="U12:U14"/>
    <mergeCell ref="U15:U17"/>
    <mergeCell ref="U18:U20"/>
    <mergeCell ref="U21:U23"/>
    <mergeCell ref="U24:U26"/>
    <mergeCell ref="U27:U29"/>
    <mergeCell ref="U60:U62"/>
    <mergeCell ref="U57:U59"/>
    <mergeCell ref="H108:H113"/>
    <mergeCell ref="I108:I110"/>
    <mergeCell ref="J108:J113"/>
    <mergeCell ref="K108:K110"/>
    <mergeCell ref="L108:L113"/>
    <mergeCell ref="M108:M110"/>
    <mergeCell ref="I111:I113"/>
    <mergeCell ref="K111:K113"/>
    <mergeCell ref="M111:M113"/>
    <mergeCell ref="H102:H107"/>
    <mergeCell ref="I102:I104"/>
    <mergeCell ref="J102:J107"/>
    <mergeCell ref="K102:K104"/>
    <mergeCell ref="L102:L107"/>
    <mergeCell ref="M102:M104"/>
    <mergeCell ref="I105:I107"/>
    <mergeCell ref="U30:U32"/>
    <mergeCell ref="U33:U35"/>
    <mergeCell ref="U36:U38"/>
    <mergeCell ref="U39:U41"/>
    <mergeCell ref="U42:U44"/>
    <mergeCell ref="U45:U47"/>
    <mergeCell ref="U48:U50"/>
    <mergeCell ref="U51:U53"/>
    <mergeCell ref="H81:H89"/>
    <mergeCell ref="I81:I83"/>
    <mergeCell ref="J81:J89"/>
    <mergeCell ref="K81:K83"/>
    <mergeCell ref="L81:L89"/>
    <mergeCell ref="M81:M83"/>
    <mergeCell ref="I84:I86"/>
    <mergeCell ref="K84:K86"/>
    <mergeCell ref="M84:M86"/>
    <mergeCell ref="I87:I89"/>
    <mergeCell ref="K87:K89"/>
    <mergeCell ref="M87:M89"/>
    <mergeCell ref="K105:K107"/>
    <mergeCell ref="M105:M107"/>
    <mergeCell ref="H90:H101"/>
    <mergeCell ref="I90:I92"/>
    <mergeCell ref="J90:J101"/>
    <mergeCell ref="K90:K92"/>
    <mergeCell ref="L90:L101"/>
    <mergeCell ref="M90:M92"/>
    <mergeCell ref="I93:I95"/>
    <mergeCell ref="K93:K95"/>
    <mergeCell ref="M93:M95"/>
    <mergeCell ref="I96:I98"/>
    <mergeCell ref="K96:K98"/>
    <mergeCell ref="M96:M98"/>
    <mergeCell ref="I99:I101"/>
    <mergeCell ref="K99:K101"/>
    <mergeCell ref="M99:M101"/>
    <mergeCell ref="H63:H74"/>
    <mergeCell ref="I63:I65"/>
    <mergeCell ref="J63:J74"/>
    <mergeCell ref="K63:K65"/>
    <mergeCell ref="L63:L74"/>
    <mergeCell ref="M63:M65"/>
    <mergeCell ref="I66:I68"/>
    <mergeCell ref="K66:K68"/>
    <mergeCell ref="M66:M68"/>
    <mergeCell ref="I69:I71"/>
    <mergeCell ref="K69:K71"/>
    <mergeCell ref="M69:M71"/>
    <mergeCell ref="I72:I74"/>
    <mergeCell ref="K72:K74"/>
    <mergeCell ref="M72:M74"/>
    <mergeCell ref="H75:H80"/>
    <mergeCell ref="I75:I77"/>
    <mergeCell ref="J75:J80"/>
    <mergeCell ref="K75:K77"/>
    <mergeCell ref="L75:L80"/>
    <mergeCell ref="M75:M77"/>
    <mergeCell ref="I78:I80"/>
    <mergeCell ref="K78:K80"/>
    <mergeCell ref="M78:M80"/>
    <mergeCell ref="K54:K56"/>
    <mergeCell ref="M54:M56"/>
    <mergeCell ref="I57:I59"/>
    <mergeCell ref="K57:K59"/>
    <mergeCell ref="M57:M59"/>
    <mergeCell ref="H42:H50"/>
    <mergeCell ref="I42:I44"/>
    <mergeCell ref="J42:J50"/>
    <mergeCell ref="K42:K44"/>
    <mergeCell ref="L42:L50"/>
    <mergeCell ref="M42:M44"/>
    <mergeCell ref="I45:I47"/>
    <mergeCell ref="K45:K47"/>
    <mergeCell ref="M45:M47"/>
    <mergeCell ref="I48:I50"/>
    <mergeCell ref="K48:K50"/>
    <mergeCell ref="M48:M50"/>
    <mergeCell ref="I51:I53"/>
    <mergeCell ref="K51:K53"/>
    <mergeCell ref="M51:M53"/>
    <mergeCell ref="H51:H62"/>
    <mergeCell ref="J51:J62"/>
    <mergeCell ref="L51:L62"/>
    <mergeCell ref="F4:G4"/>
    <mergeCell ref="H4:I4"/>
    <mergeCell ref="J4:K4"/>
    <mergeCell ref="L4:M4"/>
    <mergeCell ref="H6:H20"/>
    <mergeCell ref="I6:I8"/>
    <mergeCell ref="J6:J20"/>
    <mergeCell ref="K6:K8"/>
    <mergeCell ref="L6:L20"/>
    <mergeCell ref="M6:M8"/>
    <mergeCell ref="I9:I11"/>
    <mergeCell ref="K9:K11"/>
    <mergeCell ref="M9:M11"/>
    <mergeCell ref="I12:I14"/>
    <mergeCell ref="K12:K14"/>
    <mergeCell ref="M12:M14"/>
    <mergeCell ref="I15:I17"/>
    <mergeCell ref="K15:K17"/>
    <mergeCell ref="M15:M17"/>
    <mergeCell ref="I18:I20"/>
    <mergeCell ref="K18:K20"/>
    <mergeCell ref="M18:M20"/>
    <mergeCell ref="G12:G14"/>
    <mergeCell ref="G6:G8"/>
    <mergeCell ref="G18:G20"/>
    <mergeCell ref="F90:F101"/>
    <mergeCell ref="F81:F89"/>
    <mergeCell ref="G90:G92"/>
    <mergeCell ref="G87:G89"/>
    <mergeCell ref="G105:G107"/>
    <mergeCell ref="F102:F107"/>
    <mergeCell ref="F63:F74"/>
    <mergeCell ref="F75:F80"/>
    <mergeCell ref="G39:G41"/>
    <mergeCell ref="G36:G38"/>
    <mergeCell ref="G48:G50"/>
    <mergeCell ref="G42:G44"/>
    <mergeCell ref="G72:G74"/>
    <mergeCell ref="G63:G65"/>
    <mergeCell ref="G75:G77"/>
    <mergeCell ref="G78:G80"/>
    <mergeCell ref="G69:G71"/>
    <mergeCell ref="G57:G59"/>
    <mergeCell ref="G51:G53"/>
    <mergeCell ref="G54:G56"/>
    <mergeCell ref="F51:F62"/>
    <mergeCell ref="G60:G62"/>
    <mergeCell ref="A102:A107"/>
    <mergeCell ref="B102:B104"/>
    <mergeCell ref="G102:G104"/>
    <mergeCell ref="G99:G101"/>
    <mergeCell ref="G111:G113"/>
    <mergeCell ref="G108:G110"/>
    <mergeCell ref="A108:A113"/>
    <mergeCell ref="B108:B110"/>
    <mergeCell ref="C108:C113"/>
    <mergeCell ref="D108:D113"/>
    <mergeCell ref="E108:E110"/>
    <mergeCell ref="B111:B113"/>
    <mergeCell ref="E111:E113"/>
    <mergeCell ref="B105:B107"/>
    <mergeCell ref="E105:E107"/>
    <mergeCell ref="A90:A101"/>
    <mergeCell ref="B90:B92"/>
    <mergeCell ref="C90:C101"/>
    <mergeCell ref="D90:D101"/>
    <mergeCell ref="G93:G95"/>
    <mergeCell ref="B96:B98"/>
    <mergeCell ref="E96:E98"/>
    <mergeCell ref="G96:G98"/>
    <mergeCell ref="F108:F113"/>
    <mergeCell ref="B99:B101"/>
    <mergeCell ref="E99:E101"/>
    <mergeCell ref="E90:E92"/>
    <mergeCell ref="C102:C107"/>
    <mergeCell ref="D102:D107"/>
    <mergeCell ref="E102:E104"/>
    <mergeCell ref="B93:B95"/>
    <mergeCell ref="E93:E95"/>
    <mergeCell ref="A81:A89"/>
    <mergeCell ref="B81:B83"/>
    <mergeCell ref="C81:C89"/>
    <mergeCell ref="D81:D89"/>
    <mergeCell ref="E81:E83"/>
    <mergeCell ref="A75:A80"/>
    <mergeCell ref="B75:B77"/>
    <mergeCell ref="C75:C80"/>
    <mergeCell ref="D75:D80"/>
    <mergeCell ref="E75:E77"/>
    <mergeCell ref="B78:B80"/>
    <mergeCell ref="B87:B89"/>
    <mergeCell ref="E87:E89"/>
    <mergeCell ref="B66:B68"/>
    <mergeCell ref="E66:E68"/>
    <mergeCell ref="G66:G68"/>
    <mergeCell ref="E78:E80"/>
    <mergeCell ref="G84:G86"/>
    <mergeCell ref="G81:G83"/>
    <mergeCell ref="B84:B86"/>
    <mergeCell ref="E84:E86"/>
    <mergeCell ref="C63:C74"/>
    <mergeCell ref="A63:A74"/>
    <mergeCell ref="B63:B65"/>
    <mergeCell ref="D63:D74"/>
    <mergeCell ref="E63:E65"/>
    <mergeCell ref="B72:B74"/>
    <mergeCell ref="E72:E74"/>
    <mergeCell ref="B57:B59"/>
    <mergeCell ref="E57:E59"/>
    <mergeCell ref="B69:B71"/>
    <mergeCell ref="E69:E71"/>
    <mergeCell ref="B60:B62"/>
    <mergeCell ref="E60:E62"/>
    <mergeCell ref="A51:A62"/>
    <mergeCell ref="D51:D62"/>
    <mergeCell ref="B51:B53"/>
    <mergeCell ref="B54:B56"/>
    <mergeCell ref="B15:B17"/>
    <mergeCell ref="E15:E17"/>
    <mergeCell ref="G15:G17"/>
    <mergeCell ref="F6:F20"/>
    <mergeCell ref="B9:B11"/>
    <mergeCell ref="E9:E11"/>
    <mergeCell ref="G9:G11"/>
    <mergeCell ref="A6:A20"/>
    <mergeCell ref="B6:B8"/>
    <mergeCell ref="C6:C20"/>
    <mergeCell ref="D6:D20"/>
    <mergeCell ref="E6:E8"/>
    <mergeCell ref="B12:B14"/>
    <mergeCell ref="E12:E14"/>
    <mergeCell ref="B18:B20"/>
    <mergeCell ref="B36:B38"/>
    <mergeCell ref="E36:E38"/>
    <mergeCell ref="B33:B35"/>
    <mergeCell ref="E33:E35"/>
    <mergeCell ref="B24:B26"/>
    <mergeCell ref="E24:E26"/>
    <mergeCell ref="B27:B29"/>
    <mergeCell ref="C51:C62"/>
    <mergeCell ref="I60:I62"/>
    <mergeCell ref="K60:K62"/>
    <mergeCell ref="M60:M62"/>
    <mergeCell ref="E51:E53"/>
    <mergeCell ref="E54:E56"/>
    <mergeCell ref="E18:E20"/>
    <mergeCell ref="H21:H41"/>
    <mergeCell ref="I21:I23"/>
    <mergeCell ref="J21:J41"/>
    <mergeCell ref="K21:K23"/>
    <mergeCell ref="L21:L41"/>
    <mergeCell ref="M21:M23"/>
    <mergeCell ref="I24:I26"/>
    <mergeCell ref="K24:K26"/>
    <mergeCell ref="M24:M26"/>
    <mergeCell ref="K27:K29"/>
    <mergeCell ref="M27:M29"/>
    <mergeCell ref="I30:I32"/>
    <mergeCell ref="K30:K32"/>
    <mergeCell ref="M30:M32"/>
    <mergeCell ref="I39:I41"/>
    <mergeCell ref="K39:K41"/>
    <mergeCell ref="M39:M41"/>
    <mergeCell ref="I33:I35"/>
    <mergeCell ref="K33:K35"/>
    <mergeCell ref="M33:M35"/>
    <mergeCell ref="I36:I38"/>
    <mergeCell ref="K36:K38"/>
    <mergeCell ref="M36:M38"/>
    <mergeCell ref="I27:I29"/>
    <mergeCell ref="I54:I56"/>
    <mergeCell ref="A21:A41"/>
    <mergeCell ref="B21:B23"/>
    <mergeCell ref="C21:C41"/>
    <mergeCell ref="D21:D41"/>
    <mergeCell ref="E21:E23"/>
    <mergeCell ref="B39:B41"/>
    <mergeCell ref="E39:E41"/>
    <mergeCell ref="B45:B47"/>
    <mergeCell ref="E45:E47"/>
    <mergeCell ref="G45:G47"/>
    <mergeCell ref="A42:A50"/>
    <mergeCell ref="B42:B44"/>
    <mergeCell ref="C42:C50"/>
    <mergeCell ref="D42:D50"/>
    <mergeCell ref="E42:E44"/>
    <mergeCell ref="B48:B50"/>
    <mergeCell ref="E48:E50"/>
    <mergeCell ref="F42:F50"/>
    <mergeCell ref="E27:E29"/>
    <mergeCell ref="B30:B32"/>
    <mergeCell ref="E30:E32"/>
    <mergeCell ref="G30:G32"/>
    <mergeCell ref="G27:G29"/>
    <mergeCell ref="G24:G26"/>
    <mergeCell ref="G33:G35"/>
    <mergeCell ref="F21:F41"/>
    <mergeCell ref="G21:G23"/>
    <mergeCell ref="P42:P50"/>
    <mergeCell ref="Q42:Q44"/>
    <mergeCell ref="Q45:Q47"/>
    <mergeCell ref="Q48:Q50"/>
    <mergeCell ref="P51:P62"/>
    <mergeCell ref="Q51:Q53"/>
    <mergeCell ref="Q54:Q56"/>
    <mergeCell ref="Q57:Q59"/>
    <mergeCell ref="Q60:Q62"/>
    <mergeCell ref="P4:Q4"/>
    <mergeCell ref="P6:P20"/>
    <mergeCell ref="Q6:Q8"/>
    <mergeCell ref="Q9:Q11"/>
    <mergeCell ref="Q12:Q14"/>
    <mergeCell ref="Q15:Q17"/>
    <mergeCell ref="Q18:Q20"/>
    <mergeCell ref="P21:P41"/>
    <mergeCell ref="Q21:Q23"/>
    <mergeCell ref="Q24:Q26"/>
    <mergeCell ref="Q27:Q29"/>
    <mergeCell ref="Q30:Q32"/>
    <mergeCell ref="Q33:Q35"/>
    <mergeCell ref="Q36:Q38"/>
    <mergeCell ref="Q39:Q41"/>
    <mergeCell ref="P90:P101"/>
    <mergeCell ref="Q90:Q92"/>
    <mergeCell ref="Q93:Q95"/>
    <mergeCell ref="Q96:Q98"/>
    <mergeCell ref="Q99:Q101"/>
    <mergeCell ref="P102:P107"/>
    <mergeCell ref="Q102:Q104"/>
    <mergeCell ref="Q105:Q107"/>
    <mergeCell ref="P108:P113"/>
    <mergeCell ref="Q108:Q110"/>
    <mergeCell ref="Q111:Q113"/>
    <mergeCell ref="P63:P74"/>
    <mergeCell ref="Q63:Q65"/>
    <mergeCell ref="Q66:Q68"/>
    <mergeCell ref="Q69:Q71"/>
    <mergeCell ref="Q72:Q74"/>
    <mergeCell ref="P75:P80"/>
    <mergeCell ref="Q75:Q77"/>
    <mergeCell ref="Q78:Q80"/>
    <mergeCell ref="P81:P89"/>
    <mergeCell ref="Q81:Q83"/>
    <mergeCell ref="Q84:Q86"/>
    <mergeCell ref="Q87:Q89"/>
    <mergeCell ref="AJ33:AJ35"/>
    <mergeCell ref="AJ36:AJ38"/>
    <mergeCell ref="AJ39:AJ41"/>
    <mergeCell ref="AJ42:AJ44"/>
    <mergeCell ref="AJ45:AJ47"/>
    <mergeCell ref="AJ48:AJ50"/>
    <mergeCell ref="AJ51:AJ53"/>
    <mergeCell ref="AJ54:AJ56"/>
    <mergeCell ref="AJ57:AJ59"/>
    <mergeCell ref="AJ6:AJ8"/>
    <mergeCell ref="AJ9:AJ11"/>
    <mergeCell ref="AJ12:AJ14"/>
    <mergeCell ref="AJ15:AJ17"/>
    <mergeCell ref="AJ18:AJ20"/>
    <mergeCell ref="AJ21:AJ23"/>
    <mergeCell ref="AJ24:AJ26"/>
    <mergeCell ref="AJ27:AJ29"/>
    <mergeCell ref="AJ30:AJ32"/>
    <mergeCell ref="AJ87:AJ89"/>
    <mergeCell ref="AJ90:AJ92"/>
    <mergeCell ref="AJ93:AJ95"/>
    <mergeCell ref="AJ96:AJ98"/>
    <mergeCell ref="AJ99:AJ101"/>
    <mergeCell ref="AJ102:AJ104"/>
    <mergeCell ref="AJ105:AJ107"/>
    <mergeCell ref="AJ108:AJ110"/>
    <mergeCell ref="AJ111:AJ113"/>
    <mergeCell ref="AJ60:AJ62"/>
    <mergeCell ref="AJ63:AJ65"/>
    <mergeCell ref="AJ66:AJ68"/>
    <mergeCell ref="AJ69:AJ71"/>
    <mergeCell ref="AJ72:AJ74"/>
    <mergeCell ref="AJ75:AJ77"/>
    <mergeCell ref="AJ78:AJ80"/>
    <mergeCell ref="AJ81:AJ83"/>
    <mergeCell ref="AJ84:AJ86"/>
    <mergeCell ref="AL21:AL23"/>
    <mergeCell ref="AM21:AM23"/>
    <mergeCell ref="AL24:AL26"/>
    <mergeCell ref="AM24:AM26"/>
    <mergeCell ref="AL27:AL29"/>
    <mergeCell ref="AM27:AM29"/>
    <mergeCell ref="AL30:AL32"/>
    <mergeCell ref="AM30:AM32"/>
    <mergeCell ref="AL33:AL35"/>
    <mergeCell ref="AM33:AM35"/>
    <mergeCell ref="AL6:AL8"/>
    <mergeCell ref="AM6:AM8"/>
    <mergeCell ref="AL9:AL11"/>
    <mergeCell ref="AM9:AM11"/>
    <mergeCell ref="AL12:AL14"/>
    <mergeCell ref="AM12:AM14"/>
    <mergeCell ref="AL15:AL17"/>
    <mergeCell ref="AM15:AM17"/>
    <mergeCell ref="AL18:AL20"/>
    <mergeCell ref="AM18:AM20"/>
    <mergeCell ref="AL51:AL53"/>
    <mergeCell ref="AM51:AM53"/>
    <mergeCell ref="AL54:AL56"/>
    <mergeCell ref="AM54:AM56"/>
    <mergeCell ref="AL57:AL59"/>
    <mergeCell ref="AM57:AM59"/>
    <mergeCell ref="AL60:AL62"/>
    <mergeCell ref="AM60:AM62"/>
    <mergeCell ref="AL63:AL65"/>
    <mergeCell ref="AM63:AM65"/>
    <mergeCell ref="AL36:AL38"/>
    <mergeCell ref="AM36:AM38"/>
    <mergeCell ref="AL39:AL41"/>
    <mergeCell ref="AM39:AM41"/>
    <mergeCell ref="AL42:AL44"/>
    <mergeCell ref="AM42:AM44"/>
    <mergeCell ref="AL45:AL47"/>
    <mergeCell ref="AM45:AM47"/>
    <mergeCell ref="AL48:AL50"/>
    <mergeCell ref="AM48:AM50"/>
    <mergeCell ref="AO36:AO38"/>
    <mergeCell ref="AP36:AP38"/>
    <mergeCell ref="AL96:AL98"/>
    <mergeCell ref="AM96:AM98"/>
    <mergeCell ref="AL99:AL101"/>
    <mergeCell ref="AM99:AM101"/>
    <mergeCell ref="AL102:AL104"/>
    <mergeCell ref="AM102:AM104"/>
    <mergeCell ref="AL105:AL107"/>
    <mergeCell ref="AM105:AM107"/>
    <mergeCell ref="AL108:AL110"/>
    <mergeCell ref="AM108:AM110"/>
    <mergeCell ref="AL81:AL83"/>
    <mergeCell ref="AM81:AM83"/>
    <mergeCell ref="AL84:AL86"/>
    <mergeCell ref="AM84:AM86"/>
    <mergeCell ref="AL87:AL89"/>
    <mergeCell ref="AM87:AM89"/>
    <mergeCell ref="AL90:AL92"/>
    <mergeCell ref="AM90:AM92"/>
    <mergeCell ref="AL93:AL95"/>
    <mergeCell ref="AM93:AM95"/>
    <mergeCell ref="AL66:AL68"/>
    <mergeCell ref="AM66:AM68"/>
    <mergeCell ref="AL69:AL71"/>
    <mergeCell ref="AM69:AM71"/>
    <mergeCell ref="AL72:AL74"/>
    <mergeCell ref="AM72:AM74"/>
    <mergeCell ref="AL75:AL77"/>
    <mergeCell ref="AM75:AM77"/>
    <mergeCell ref="AL78:AL80"/>
    <mergeCell ref="AM78:AM80"/>
    <mergeCell ref="AO39:AO41"/>
    <mergeCell ref="AP39:AP41"/>
    <mergeCell ref="AO42:AO44"/>
    <mergeCell ref="AP42:AP44"/>
    <mergeCell ref="AO45:AO47"/>
    <mergeCell ref="AP45:AP47"/>
    <mergeCell ref="AO48:AO50"/>
    <mergeCell ref="AP48:AP50"/>
    <mergeCell ref="AO51:AO53"/>
    <mergeCell ref="AP51:AP53"/>
    <mergeCell ref="AL111:AL113"/>
    <mergeCell ref="AM111:AM113"/>
    <mergeCell ref="AO6:AO8"/>
    <mergeCell ref="AP6:AP8"/>
    <mergeCell ref="AO9:AO11"/>
    <mergeCell ref="AP9:AP11"/>
    <mergeCell ref="AO12:AO14"/>
    <mergeCell ref="AP12:AP14"/>
    <mergeCell ref="AO15:AO17"/>
    <mergeCell ref="AP15:AP17"/>
    <mergeCell ref="AO18:AO20"/>
    <mergeCell ref="AP18:AP20"/>
    <mergeCell ref="AO21:AO23"/>
    <mergeCell ref="AP21:AP23"/>
    <mergeCell ref="AO24:AO26"/>
    <mergeCell ref="AP24:AP26"/>
    <mergeCell ref="AO27:AO29"/>
    <mergeCell ref="AP27:AP29"/>
    <mergeCell ref="AO30:AO32"/>
    <mergeCell ref="AP30:AP32"/>
    <mergeCell ref="AO33:AO35"/>
    <mergeCell ref="AP33:AP35"/>
    <mergeCell ref="AO69:AO71"/>
    <mergeCell ref="AP69:AP71"/>
    <mergeCell ref="AO72:AO74"/>
    <mergeCell ref="AP72:AP74"/>
    <mergeCell ref="AO75:AO77"/>
    <mergeCell ref="AP75:AP77"/>
    <mergeCell ref="AO78:AO80"/>
    <mergeCell ref="AP78:AP80"/>
    <mergeCell ref="AO81:AO83"/>
    <mergeCell ref="AP81:AP83"/>
    <mergeCell ref="AO54:AO56"/>
    <mergeCell ref="AP54:AP56"/>
    <mergeCell ref="AO57:AO59"/>
    <mergeCell ref="AP57:AP59"/>
    <mergeCell ref="AO60:AO62"/>
    <mergeCell ref="AP60:AP62"/>
    <mergeCell ref="AO63:AO65"/>
    <mergeCell ref="AP63:AP65"/>
    <mergeCell ref="AO66:AO68"/>
    <mergeCell ref="AP66:AP68"/>
    <mergeCell ref="AO99:AO101"/>
    <mergeCell ref="AP99:AP101"/>
    <mergeCell ref="AO102:AO104"/>
    <mergeCell ref="AP102:AP104"/>
    <mergeCell ref="AO105:AO107"/>
    <mergeCell ref="AP105:AP107"/>
    <mergeCell ref="AO108:AO110"/>
    <mergeCell ref="AP108:AP110"/>
    <mergeCell ref="AO111:AO113"/>
    <mergeCell ref="AP111:AP113"/>
    <mergeCell ref="AO84:AO86"/>
    <mergeCell ref="AP84:AP86"/>
    <mergeCell ref="AO87:AO89"/>
    <mergeCell ref="AP87:AP89"/>
    <mergeCell ref="AO90:AO92"/>
    <mergeCell ref="AP90:AP92"/>
    <mergeCell ref="AO93:AO95"/>
    <mergeCell ref="AP93:AP95"/>
    <mergeCell ref="AO96:AO98"/>
    <mergeCell ref="AP96:AP98"/>
    <mergeCell ref="AS15:AS17"/>
    <mergeCell ref="AT15:AT17"/>
    <mergeCell ref="AU15:AU17"/>
    <mergeCell ref="AS18:AS20"/>
    <mergeCell ref="AT18:AT20"/>
    <mergeCell ref="AU18:AU20"/>
    <mergeCell ref="AS21:AS23"/>
    <mergeCell ref="AT21:AT23"/>
    <mergeCell ref="AU21:AU23"/>
    <mergeCell ref="AS6:AS8"/>
    <mergeCell ref="AT6:AT8"/>
    <mergeCell ref="AU6:AU8"/>
    <mergeCell ref="AS9:AS11"/>
    <mergeCell ref="AT9:AT11"/>
    <mergeCell ref="AU9:AU11"/>
    <mergeCell ref="AS12:AS14"/>
    <mergeCell ref="AT12:AT14"/>
    <mergeCell ref="AU12:AU14"/>
    <mergeCell ref="AS33:AS35"/>
    <mergeCell ref="AT33:AT35"/>
    <mergeCell ref="AU33:AU35"/>
    <mergeCell ref="AS36:AS38"/>
    <mergeCell ref="AT36:AT38"/>
    <mergeCell ref="AU36:AU38"/>
    <mergeCell ref="AS39:AS41"/>
    <mergeCell ref="AT39:AT41"/>
    <mergeCell ref="AU39:AU41"/>
    <mergeCell ref="AS24:AS26"/>
    <mergeCell ref="AT24:AT26"/>
    <mergeCell ref="AU24:AU26"/>
    <mergeCell ref="AS27:AS29"/>
    <mergeCell ref="AT27:AT29"/>
    <mergeCell ref="AU27:AU29"/>
    <mergeCell ref="AS30:AS32"/>
    <mergeCell ref="AT30:AT32"/>
    <mergeCell ref="AU30:AU32"/>
    <mergeCell ref="AS51:AS53"/>
    <mergeCell ref="AT51:AT53"/>
    <mergeCell ref="AU51:AU53"/>
    <mergeCell ref="AS54:AS56"/>
    <mergeCell ref="AT54:AT56"/>
    <mergeCell ref="AU54:AU56"/>
    <mergeCell ref="AS57:AS59"/>
    <mergeCell ref="AT57:AT59"/>
    <mergeCell ref="AU57:AU59"/>
    <mergeCell ref="AS42:AS44"/>
    <mergeCell ref="AT42:AT44"/>
    <mergeCell ref="AU42:AU44"/>
    <mergeCell ref="AS45:AS47"/>
    <mergeCell ref="AT45:AT47"/>
    <mergeCell ref="AU45:AU47"/>
    <mergeCell ref="AS48:AS50"/>
    <mergeCell ref="AT48:AT50"/>
    <mergeCell ref="AU48:AU50"/>
    <mergeCell ref="AS69:AS71"/>
    <mergeCell ref="AT69:AT71"/>
    <mergeCell ref="AU69:AU71"/>
    <mergeCell ref="AS72:AS74"/>
    <mergeCell ref="AT72:AT74"/>
    <mergeCell ref="AU72:AU74"/>
    <mergeCell ref="AS75:AS77"/>
    <mergeCell ref="AT75:AT77"/>
    <mergeCell ref="AU75:AU77"/>
    <mergeCell ref="AS60:AS62"/>
    <mergeCell ref="AT60:AT62"/>
    <mergeCell ref="AU60:AU62"/>
    <mergeCell ref="AS63:AS65"/>
    <mergeCell ref="AT63:AT65"/>
    <mergeCell ref="AU63:AU65"/>
    <mergeCell ref="AS66:AS68"/>
    <mergeCell ref="AT66:AT68"/>
    <mergeCell ref="AU66:AU68"/>
    <mergeCell ref="AS87:AS89"/>
    <mergeCell ref="AT87:AT89"/>
    <mergeCell ref="AU87:AU89"/>
    <mergeCell ref="AS90:AS92"/>
    <mergeCell ref="AT90:AT92"/>
    <mergeCell ref="AU90:AU92"/>
    <mergeCell ref="AS93:AS95"/>
    <mergeCell ref="AT93:AT95"/>
    <mergeCell ref="AU93:AU95"/>
    <mergeCell ref="AS78:AS80"/>
    <mergeCell ref="AT78:AT80"/>
    <mergeCell ref="AU78:AU80"/>
    <mergeCell ref="AS81:AS83"/>
    <mergeCell ref="AT81:AT83"/>
    <mergeCell ref="AU81:AU83"/>
    <mergeCell ref="AS84:AS86"/>
    <mergeCell ref="AT84:AT86"/>
    <mergeCell ref="AU84:AU86"/>
    <mergeCell ref="AS105:AS107"/>
    <mergeCell ref="AT105:AT107"/>
    <mergeCell ref="AU105:AU107"/>
    <mergeCell ref="AS108:AS110"/>
    <mergeCell ref="AT108:AT110"/>
    <mergeCell ref="AU108:AU110"/>
    <mergeCell ref="AS111:AS113"/>
    <mergeCell ref="AT111:AT113"/>
    <mergeCell ref="AU111:AU113"/>
    <mergeCell ref="AS96:AS98"/>
    <mergeCell ref="AT96:AT98"/>
    <mergeCell ref="AU96:AU98"/>
    <mergeCell ref="AS99:AS101"/>
    <mergeCell ref="AT99:AT101"/>
    <mergeCell ref="AU99:AU101"/>
    <mergeCell ref="AS102:AS104"/>
    <mergeCell ref="AT102:AT104"/>
    <mergeCell ref="AU102:AU104"/>
    <mergeCell ref="AW21:AW23"/>
    <mergeCell ref="AX21:AX23"/>
    <mergeCell ref="AW24:AW26"/>
    <mergeCell ref="AX24:AX26"/>
    <mergeCell ref="AW27:AW29"/>
    <mergeCell ref="AX27:AX29"/>
    <mergeCell ref="AW30:AW32"/>
    <mergeCell ref="AX30:AX32"/>
    <mergeCell ref="AW33:AW35"/>
    <mergeCell ref="AX33:AX35"/>
    <mergeCell ref="AW6:AW8"/>
    <mergeCell ref="AX6:AX8"/>
    <mergeCell ref="AW9:AW11"/>
    <mergeCell ref="AX9:AX11"/>
    <mergeCell ref="AW12:AW14"/>
    <mergeCell ref="AX12:AX14"/>
    <mergeCell ref="AW15:AW17"/>
    <mergeCell ref="AX15:AX17"/>
    <mergeCell ref="AW18:AW20"/>
    <mergeCell ref="AX18:AX20"/>
    <mergeCell ref="AW51:AW53"/>
    <mergeCell ref="AX51:AX53"/>
    <mergeCell ref="AW54:AW56"/>
    <mergeCell ref="AX54:AX56"/>
    <mergeCell ref="AW57:AW59"/>
    <mergeCell ref="AX57:AX59"/>
    <mergeCell ref="AW60:AW62"/>
    <mergeCell ref="AX60:AX62"/>
    <mergeCell ref="AW63:AW65"/>
    <mergeCell ref="AX63:AX65"/>
    <mergeCell ref="AW36:AW38"/>
    <mergeCell ref="AX36:AX38"/>
    <mergeCell ref="AW39:AW41"/>
    <mergeCell ref="AX39:AX41"/>
    <mergeCell ref="AW42:AW44"/>
    <mergeCell ref="AX42:AX44"/>
    <mergeCell ref="AW45:AW47"/>
    <mergeCell ref="AX45:AX47"/>
    <mergeCell ref="AW48:AW50"/>
    <mergeCell ref="AX48:AX50"/>
    <mergeCell ref="AE36:AE38"/>
    <mergeCell ref="AF36:AF38"/>
    <mergeCell ref="AW96:AW98"/>
    <mergeCell ref="AX96:AX98"/>
    <mergeCell ref="AW99:AW101"/>
    <mergeCell ref="AX99:AX101"/>
    <mergeCell ref="AW102:AW104"/>
    <mergeCell ref="AX102:AX104"/>
    <mergeCell ref="AW105:AW107"/>
    <mergeCell ref="AX105:AX107"/>
    <mergeCell ref="AW108:AW110"/>
    <mergeCell ref="AX108:AX110"/>
    <mergeCell ref="AW81:AW83"/>
    <mergeCell ref="AX81:AX83"/>
    <mergeCell ref="AW84:AW86"/>
    <mergeCell ref="AX84:AX86"/>
    <mergeCell ref="AW87:AW89"/>
    <mergeCell ref="AX87:AX89"/>
    <mergeCell ref="AW90:AW92"/>
    <mergeCell ref="AX90:AX92"/>
    <mergeCell ref="AW93:AW95"/>
    <mergeCell ref="AX93:AX95"/>
    <mergeCell ref="AW66:AW68"/>
    <mergeCell ref="AX66:AX68"/>
    <mergeCell ref="AW69:AW71"/>
    <mergeCell ref="AX69:AX71"/>
    <mergeCell ref="AW72:AW74"/>
    <mergeCell ref="AX72:AX74"/>
    <mergeCell ref="AW75:AW77"/>
    <mergeCell ref="AX75:AX77"/>
    <mergeCell ref="AW78:AW80"/>
    <mergeCell ref="AX78:AX80"/>
    <mergeCell ref="AE39:AE41"/>
    <mergeCell ref="AF39:AF41"/>
    <mergeCell ref="AE42:AE44"/>
    <mergeCell ref="AF42:AF44"/>
    <mergeCell ref="AE45:AE47"/>
    <mergeCell ref="AF45:AF47"/>
    <mergeCell ref="AE48:AE50"/>
    <mergeCell ref="AF48:AF50"/>
    <mergeCell ref="AE51:AE53"/>
    <mergeCell ref="AF51:AF53"/>
    <mergeCell ref="AW111:AW113"/>
    <mergeCell ref="AX111:AX113"/>
    <mergeCell ref="AE6:AE8"/>
    <mergeCell ref="AF6:AF8"/>
    <mergeCell ref="AE9:AE11"/>
    <mergeCell ref="AF9:AF11"/>
    <mergeCell ref="AE12:AE14"/>
    <mergeCell ref="AF12:AF14"/>
    <mergeCell ref="AE15:AE17"/>
    <mergeCell ref="AF15:AF17"/>
    <mergeCell ref="AE18:AE20"/>
    <mergeCell ref="AF18:AF20"/>
    <mergeCell ref="AE21:AE23"/>
    <mergeCell ref="AF21:AF23"/>
    <mergeCell ref="AE24:AE26"/>
    <mergeCell ref="AF24:AF26"/>
    <mergeCell ref="AE27:AE29"/>
    <mergeCell ref="AF27:AF29"/>
    <mergeCell ref="AE30:AE32"/>
    <mergeCell ref="AF30:AF32"/>
    <mergeCell ref="AE33:AE35"/>
    <mergeCell ref="AF33:AF35"/>
    <mergeCell ref="AE69:AE71"/>
    <mergeCell ref="AF69:AF71"/>
    <mergeCell ref="AE72:AE74"/>
    <mergeCell ref="AF72:AF74"/>
    <mergeCell ref="AE75:AE77"/>
    <mergeCell ref="AF75:AF77"/>
    <mergeCell ref="AE78:AE80"/>
    <mergeCell ref="AF78:AF80"/>
    <mergeCell ref="AE81:AE83"/>
    <mergeCell ref="AF81:AF83"/>
    <mergeCell ref="AE54:AE56"/>
    <mergeCell ref="AF54:AF56"/>
    <mergeCell ref="AE57:AE59"/>
    <mergeCell ref="AF57:AF59"/>
    <mergeCell ref="AE60:AE62"/>
    <mergeCell ref="AF60:AF62"/>
    <mergeCell ref="AE63:AE65"/>
    <mergeCell ref="AF63:AF65"/>
    <mergeCell ref="AE66:AE68"/>
    <mergeCell ref="AF66:AF68"/>
    <mergeCell ref="AE99:AE101"/>
    <mergeCell ref="AF99:AF101"/>
    <mergeCell ref="AE102:AE104"/>
    <mergeCell ref="AF102:AF104"/>
    <mergeCell ref="AE105:AE107"/>
    <mergeCell ref="AF105:AF107"/>
    <mergeCell ref="AE108:AE110"/>
    <mergeCell ref="AF108:AF110"/>
    <mergeCell ref="AE111:AE113"/>
    <mergeCell ref="AF111:AF113"/>
    <mergeCell ref="AE84:AE86"/>
    <mergeCell ref="AF84:AF86"/>
    <mergeCell ref="AE87:AE89"/>
    <mergeCell ref="AF87:AF89"/>
    <mergeCell ref="AE90:AE92"/>
    <mergeCell ref="AF90:AF92"/>
    <mergeCell ref="AE93:AE95"/>
    <mergeCell ref="AF93:AF95"/>
    <mergeCell ref="AE96:AE98"/>
    <mergeCell ref="AF96:AF98"/>
  </mergeCells>
  <phoneticPr fontId="15" type="noConversion"/>
  <conditionalFormatting sqref="T122:T125 T128">
    <cfRule type="colorScale" priority="4">
      <colorScale>
        <cfvo type="min"/>
        <cfvo type="percentile" val="50"/>
        <cfvo type="max"/>
        <color rgb="FFF8696B"/>
        <color rgb="FFFFEB84"/>
        <color rgb="FF63BE7B"/>
      </colorScale>
    </cfRule>
  </conditionalFormatting>
  <conditionalFormatting sqref="T126">
    <cfRule type="colorScale" priority="1">
      <colorScale>
        <cfvo type="min"/>
        <cfvo type="percentile" val="50"/>
        <cfvo type="max"/>
        <color rgb="FFF8696B"/>
        <color rgb="FFFFEB84"/>
        <color rgb="FF63BE7B"/>
      </colorScale>
    </cfRule>
  </conditionalFormatting>
  <conditionalFormatting sqref="T127">
    <cfRule type="colorScale" priority="3">
      <colorScale>
        <cfvo type="min"/>
        <cfvo type="percentile" val="50"/>
        <cfvo type="max"/>
        <color rgb="FFF8696B"/>
        <color rgb="FFFFEB84"/>
        <color rgb="FF63BE7B"/>
      </colorScale>
    </cfRule>
  </conditionalFormatting>
  <conditionalFormatting sqref="U122:V128">
    <cfRule type="colorScale" priority="12">
      <colorScale>
        <cfvo type="min"/>
        <cfvo type="percentile" val="50"/>
        <cfvo type="max"/>
        <color rgb="FFF8696B"/>
        <color rgb="FFFFEB84"/>
        <color rgb="FF63BE7B"/>
      </colorScale>
    </cfRule>
  </conditionalFormatting>
  <conditionalFormatting sqref="X122:AA128">
    <cfRule type="colorScale" priority="14">
      <colorScale>
        <cfvo type="min"/>
        <cfvo type="percentile" val="50"/>
        <cfvo type="max"/>
        <color rgb="FFF8696B"/>
        <color rgb="FFFFEB84"/>
        <color rgb="FF63BE7B"/>
      </colorScale>
    </cfRule>
  </conditionalFormatting>
  <conditionalFormatting sqref="AC122:AH128">
    <cfRule type="colorScale" priority="10">
      <colorScale>
        <cfvo type="min"/>
        <cfvo type="percentile" val="50"/>
        <cfvo type="max"/>
        <color rgb="FFF8696B"/>
        <color rgb="FFFFEB84"/>
        <color rgb="FF63BE7B"/>
      </colorScale>
    </cfRule>
  </conditionalFormatting>
  <conditionalFormatting sqref="AJ122:AJ128">
    <cfRule type="colorScale" priority="8">
      <colorScale>
        <cfvo type="min"/>
        <cfvo type="percentile" val="50"/>
        <cfvo type="max"/>
        <color rgb="FFF8696B"/>
        <color rgb="FFFFEB84"/>
        <color rgb="FF63BE7B"/>
      </colorScale>
    </cfRule>
  </conditionalFormatting>
  <conditionalFormatting sqref="AL122:AM128">
    <cfRule type="colorScale" priority="9">
      <colorScale>
        <cfvo type="min"/>
        <cfvo type="percentile" val="50"/>
        <cfvo type="max"/>
        <color rgb="FFF8696B"/>
        <color rgb="FFFFEB84"/>
        <color rgb="FF63BE7B"/>
      </colorScale>
    </cfRule>
  </conditionalFormatting>
  <conditionalFormatting sqref="AO122:AQ128">
    <cfRule type="colorScale" priority="7">
      <colorScale>
        <cfvo type="min"/>
        <cfvo type="percentile" val="50"/>
        <cfvo type="max"/>
        <color rgb="FFF8696B"/>
        <color rgb="FFFFEB84"/>
        <color rgb="FF63BE7B"/>
      </colorScale>
    </cfRule>
  </conditionalFormatting>
  <conditionalFormatting sqref="AS122:AU128">
    <cfRule type="colorScale" priority="6">
      <colorScale>
        <cfvo type="min"/>
        <cfvo type="percentile" val="50"/>
        <cfvo type="max"/>
        <color rgb="FFF8696B"/>
        <color rgb="FFFFEB84"/>
        <color rgb="FF63BE7B"/>
      </colorScale>
    </cfRule>
  </conditionalFormatting>
  <conditionalFormatting sqref="AW122:AY128">
    <cfRule type="colorScale" priority="5">
      <colorScale>
        <cfvo type="min"/>
        <cfvo type="percentile" val="50"/>
        <cfvo type="max"/>
        <color rgb="FFF8696B"/>
        <color rgb="FFFFEB84"/>
        <color rgb="FF63BE7B"/>
      </colorScale>
    </cfRule>
  </conditionalFormatting>
  <pageMargins left="0.7" right="0.7" top="0.78740157499999996" bottom="0.78740157499999996" header="0.3" footer="0.3"/>
  <pageSetup paperSize="8" scale="26" fitToHeight="0" orientation="landscape" r:id="rId1"/>
  <rowBreaks count="3" manualBreakCount="3">
    <brk id="50" max="50" man="1"/>
    <brk id="90" max="50" man="1"/>
    <brk id="344" max="16383" man="1"/>
  </rowBreaks>
  <colBreaks count="1" manualBreakCount="1">
    <brk id="43"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B010F4940ECEA489D9896D16DF7D0C5" ma:contentTypeVersion="17" ma:contentTypeDescription="Ein neues Dokument erstellen." ma:contentTypeScope="" ma:versionID="5ffca47de3e9cbb783046051cf0eccb7">
  <xsd:schema xmlns:xsd="http://www.w3.org/2001/XMLSchema" xmlns:xs="http://www.w3.org/2001/XMLSchema" xmlns:p="http://schemas.microsoft.com/office/2006/metadata/properties" xmlns:ns2="2c7fb7c7-d632-4361-974f-3167b100aabb" xmlns:ns3="13de31f8-606f-40ef-a7db-d4e036f40c4d" targetNamespace="http://schemas.microsoft.com/office/2006/metadata/properties" ma:root="true" ma:fieldsID="47953fa002a1e74e11b16338a68106aa" ns2:_="" ns3:_="">
    <xsd:import namespace="2c7fb7c7-d632-4361-974f-3167b100aabb"/>
    <xsd:import namespace="13de31f8-606f-40ef-a7db-d4e036f40c4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7fb7c7-d632-4361-974f-3167b100aa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c48b442d-4a4d-4e86-a4a8-39f66946e67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de31f8-606f-40ef-a7db-d4e036f40c4d"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2501bcc4-57aa-4793-92ce-acc86f829095}" ma:internalName="TaxCatchAll" ma:showField="CatchAllData" ma:web="13de31f8-606f-40ef-a7db-d4e036f40c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3de31f8-606f-40ef-a7db-d4e036f40c4d" xsi:nil="true"/>
    <lcf76f155ced4ddcb4097134ff3c332f xmlns="2c7fb7c7-d632-4361-974f-3167b100aab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1316143-0925-4DAC-A63B-1F4F8127B65F}">
  <ds:schemaRefs>
    <ds:schemaRef ds:uri="http://schemas.microsoft.com/sharepoint/v3/contenttype/forms"/>
  </ds:schemaRefs>
</ds:datastoreItem>
</file>

<file path=customXml/itemProps2.xml><?xml version="1.0" encoding="utf-8"?>
<ds:datastoreItem xmlns:ds="http://schemas.openxmlformats.org/officeDocument/2006/customXml" ds:itemID="{2BAB5571-1F17-40F2-AF7D-C4763B3C1F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7fb7c7-d632-4361-974f-3167b100aabb"/>
    <ds:schemaRef ds:uri="13de31f8-606f-40ef-a7db-d4e036f40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1D9225-ED1B-4BA2-A8B0-3A1C95E49F70}">
  <ds:schemaRefs>
    <ds:schemaRef ds:uri="http://schemas.microsoft.com/office/2006/documentManagement/types"/>
    <ds:schemaRef ds:uri="http://purl.org/dc/dcmitype/"/>
    <ds:schemaRef ds:uri="13de31f8-606f-40ef-a7db-d4e036f40c4d"/>
    <ds:schemaRef ds:uri="http://purl.org/dc/elements/1.1/"/>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2c7fb7c7-d632-4361-974f-3167b100aabb"/>
  </ds:schemaRefs>
</ds:datastoreItem>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Heumarkt</vt:lpstr>
      <vt:lpstr>Cäcilienstraße</vt:lpstr>
      <vt:lpstr>Neumarkt</vt:lpstr>
      <vt:lpstr>Hahnenstraße</vt:lpstr>
      <vt:lpstr>Rudolfplatz</vt:lpstr>
      <vt:lpstr>Moltkestraße</vt:lpstr>
      <vt:lpstr>Richard-Wagner-Straße</vt:lpstr>
      <vt:lpstr>Aachener Weiher</vt:lpstr>
      <vt:lpstr>Szenarien</vt:lpstr>
      <vt:lpstr>'Aachener Weiher'!Druckbereich</vt:lpstr>
      <vt:lpstr>Cäcilienstraße!Druckbereich</vt:lpstr>
      <vt:lpstr>Hahnenstraße!Druckbereich</vt:lpstr>
      <vt:lpstr>Heumarkt!Druckbereich</vt:lpstr>
      <vt:lpstr>Moltkestraße!Druckbereich</vt:lpstr>
      <vt:lpstr>Neumarkt!Druckbereich</vt:lpstr>
      <vt:lpstr>'Richard-Wagner-Straße'!Druckbereich</vt:lpstr>
      <vt:lpstr>Rudolfplatz!Druckbereich</vt:lpstr>
      <vt:lpstr>Szenarien!Druckbereich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Bewertung Alt2</dc:title>
  <dc:subject/>
  <dc:creator>Matthias Hermann</dc:creator>
  <cp:keywords/>
  <dc:description/>
  <cp:lastModifiedBy>Jan Zederbohm | Lots*</cp:lastModifiedBy>
  <cp:revision/>
  <dcterms:created xsi:type="dcterms:W3CDTF">2021-10-26T18:02:54Z</dcterms:created>
  <dcterms:modified xsi:type="dcterms:W3CDTF">2024-01-04T14:36:52Z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0x010100BB010F4940ECEA489D9896D16DF7D0C5</vt:lpwstr>
  </property>
  <property fmtid="{D5CDD505-2E9C-101B-9397-08002B2CF9AE}" pid="3" name="DistributedTo">
    <vt:lpwstr>46;#Heide, Hildegard (66);#49;#Schütz, Britta (66);#47;#Kley-Steverding, Torsten (69);#52;#Jost, Frank (69);#45;#Ewert, Meike (69);#68;#Babiasz, Phillip (66);#69;#Duwenhögger, Oliver (64);#66;#Dittemer, Thomas (KVB);#59;#Hermann, Matthias (Bernard);#61;#K</vt:lpwstr>
  </property>
  <property fmtid="{D5CDD505-2E9C-101B-9397-08002B2CF9AE}" pid="4" name="MediaServiceImageTags">
    <vt:lpwstr/>
  </property>
</Properties>
</file>